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9320" windowHeight="10920" tabRatio="858"/>
  </bookViews>
  <sheets>
    <sheet name="Sheet1 (2)" sheetId="33" r:id="rId1"/>
    <sheet name="Argentina" sheetId="31" r:id="rId2"/>
    <sheet name="Australia" sheetId="10" r:id="rId3"/>
    <sheet name="Brazil" sheetId="16" r:id="rId4"/>
    <sheet name="Canada" sheetId="24" r:id="rId5"/>
    <sheet name="Chile" sheetId="29" r:id="rId6"/>
    <sheet name="China" sheetId="23" r:id="rId7"/>
    <sheet name="Colombia" sheetId="26" r:id="rId8"/>
    <sheet name="Denmark" sheetId="9" r:id="rId9"/>
    <sheet name="Eurozone" sheetId="4" r:id="rId10"/>
    <sheet name="HK" sheetId="6" r:id="rId11"/>
    <sheet name="Israel" sheetId="27" r:id="rId12"/>
    <sheet name="Japan" sheetId="5" r:id="rId13"/>
    <sheet name="Mexico" sheetId="13" r:id="rId14"/>
    <sheet name="NZ" sheetId="11" r:id="rId15"/>
    <sheet name="Netherlands" sheetId="21" state="hidden" r:id="rId16"/>
    <sheet name="Norway" sheetId="15" r:id="rId17"/>
    <sheet name="Russia" sheetId="19" r:id="rId18"/>
    <sheet name="Singapore" sheetId="25" r:id="rId19"/>
    <sheet name="South Africa" sheetId="18" r:id="rId20"/>
    <sheet name="Sweden" sheetId="8" r:id="rId21"/>
    <sheet name="Switzerland" sheetId="2" r:id="rId22"/>
    <sheet name="Taiwan" sheetId="20" r:id="rId23"/>
    <sheet name="Thailand" sheetId="30" r:id="rId24"/>
    <sheet name="Turkey" sheetId="17" r:id="rId25"/>
    <sheet name="UK" sheetId="14" r:id="rId26"/>
    <sheet name="US" sheetId="32" r:id="rId27"/>
    <sheet name="Sheet1" sheetId="34" r:id="rId28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" i="32" l="1"/>
  <c r="G2" i="32" s="1"/>
  <c r="F2" i="14"/>
  <c r="G2" i="14" s="1"/>
  <c r="F2" i="17"/>
  <c r="H2" i="17" s="1"/>
  <c r="F2" i="30"/>
  <c r="E2" i="20"/>
  <c r="J2" i="2"/>
  <c r="K2" i="2" s="1"/>
  <c r="F2" i="8"/>
  <c r="G2" i="8" s="1"/>
  <c r="F2" i="18"/>
  <c r="G2" i="18" s="1"/>
  <c r="L2" i="25"/>
  <c r="M2" i="25" s="1"/>
  <c r="F2" i="19"/>
  <c r="G2" i="19" s="1"/>
  <c r="G2" i="15"/>
  <c r="H2" i="15" s="1"/>
  <c r="F2" i="11"/>
  <c r="G2" i="11" s="1"/>
  <c r="F2" i="13"/>
  <c r="G2" i="13" s="1"/>
  <c r="F11" i="5"/>
  <c r="G11" i="5" s="1"/>
  <c r="D2" i="6"/>
  <c r="C2" i="6"/>
  <c r="F2" i="6" s="1"/>
  <c r="G2" i="6" s="1"/>
  <c r="I2" i="9"/>
  <c r="K2" i="9" s="1"/>
  <c r="J2" i="26"/>
  <c r="I2" i="26"/>
  <c r="F2" i="29"/>
  <c r="I2" i="24"/>
  <c r="H2" i="16"/>
  <c r="K2" i="31"/>
  <c r="G2" i="27" l="1"/>
  <c r="I2" i="27" s="1"/>
  <c r="I2" i="4"/>
  <c r="J2" i="4" s="1"/>
  <c r="F2" i="10"/>
  <c r="G2" i="10" s="1"/>
  <c r="I2" i="23" l="1"/>
  <c r="I4" i="21"/>
  <c r="K4" i="21"/>
  <c r="J4" i="21"/>
  <c r="F3" i="5"/>
  <c r="E3" i="5"/>
</calcChain>
</file>

<file path=xl/sharedStrings.xml><?xml version="1.0" encoding="utf-8"?>
<sst xmlns="http://schemas.openxmlformats.org/spreadsheetml/2006/main" count="206" uniqueCount="105">
  <si>
    <t>Total</t>
  </si>
  <si>
    <t>50</t>
  </si>
  <si>
    <t>100</t>
  </si>
  <si>
    <t>200</t>
  </si>
  <si>
    <t>500</t>
  </si>
  <si>
    <t>1 000</t>
  </si>
  <si>
    <t>&gt;50/total</t>
  </si>
  <si>
    <t>500/total</t>
  </si>
  <si>
    <t>MA'MACCV2@02</t>
  </si>
  <si>
    <t>100 million yen</t>
  </si>
  <si>
    <t>total</t>
  </si>
  <si>
    <t>&gt;5k/total</t>
  </si>
  <si>
    <t>10k/total</t>
  </si>
  <si>
    <t>&gt;500/total</t>
  </si>
  <si>
    <t>in millions</t>
  </si>
  <si>
    <t>100/total</t>
  </si>
  <si>
    <t>&gt;1k/total</t>
  </si>
  <si>
    <t>Argentina</t>
  </si>
  <si>
    <t>Turkey</t>
  </si>
  <si>
    <t>NT$2000</t>
  </si>
  <si>
    <t>NT$1000</t>
  </si>
  <si>
    <t>http://www.dnb.nl/en/binaries/jv2014%20uk_tcm47-319635.pdf</t>
  </si>
  <si>
    <t xml:space="preserve">Go to </t>
  </si>
  <si>
    <t>The table above gives the composition of banknotes put into circulation by DNB less banknotes returned to DNB, by denomination</t>
  </si>
  <si>
    <t>Banknotes in circulaiton</t>
  </si>
  <si>
    <t>Monetary Survey</t>
  </si>
  <si>
    <t>go to the following website</t>
  </si>
  <si>
    <t>Source: Bank of Japan, Statistics</t>
  </si>
  <si>
    <t>20k/total</t>
  </si>
  <si>
    <t>Thailand</t>
  </si>
  <si>
    <t>2015.9.30</t>
  </si>
  <si>
    <t>Total</t>
    <phoneticPr fontId="12" type="noConversion"/>
  </si>
  <si>
    <t>​6081</t>
    <phoneticPr fontId="12" type="noConversion"/>
  </si>
  <si>
    <t>​4657</t>
    <phoneticPr fontId="12" type="noConversion"/>
  </si>
  <si>
    <t>​1234</t>
    <phoneticPr fontId="12" type="noConversion"/>
  </si>
  <si>
    <t>&gt;500/Total</t>
    <phoneticPr fontId="12" type="noConversion"/>
  </si>
  <si>
    <t>https://www.stat-search.boj.or.jp/ssi/cgi-bin/famecgi2?cgi=$nme_a000_en&amp;lstSelection=2</t>
    <phoneticPr fontId="12" type="noConversion"/>
  </si>
  <si>
    <t>Country</t>
  </si>
  <si>
    <t>Year of Data 1/</t>
  </si>
  <si>
    <t>Proportion of Large Notes in Total Currency in Circulation 2/</t>
  </si>
  <si>
    <t>large notes</t>
  </si>
  <si>
    <t>Switzerland</t>
  </si>
  <si>
    <t>Israel</t>
  </si>
  <si>
    <t xml:space="preserve">Norway </t>
  </si>
  <si>
    <t>Russia</t>
  </si>
  <si>
    <t>Australia</t>
  </si>
  <si>
    <t>Japan</t>
  </si>
  <si>
    <t>Eurozone</t>
  </si>
  <si>
    <t>Singapore</t>
    <phoneticPr fontId="12" type="noConversion"/>
  </si>
  <si>
    <t>Taiwan</t>
  </si>
  <si>
    <t>China</t>
  </si>
  <si>
    <t>Brazil</t>
  </si>
  <si>
    <t>South Africa</t>
  </si>
  <si>
    <t>Mexico</t>
  </si>
  <si>
    <t>US</t>
  </si>
  <si>
    <t>Hong Kong</t>
  </si>
  <si>
    <t>Sweden</t>
  </si>
  <si>
    <t>Denmark</t>
  </si>
  <si>
    <t xml:space="preserve">Canada </t>
    <phoneticPr fontId="12" type="noConversion"/>
  </si>
  <si>
    <t>New Zealand</t>
  </si>
  <si>
    <t>UK</t>
  </si>
  <si>
    <t>Colombia</t>
  </si>
  <si>
    <t xml:space="preserve">Chile </t>
    <phoneticPr fontId="12" type="noConversion"/>
  </si>
  <si>
    <t>Data Source:  Central bank bulletins and Central Bank Sources (Chile, Israel, Singapore, Russia)</t>
    <phoneticPr fontId="12" type="noConversion"/>
  </si>
  <si>
    <t>Data Courtesy of the Central Bank of Colombia</t>
    <phoneticPr fontId="12" type="noConversion"/>
  </si>
  <si>
    <t>100/total</t>
    <phoneticPr fontId="12" type="noConversion"/>
  </si>
  <si>
    <t>total</t>
    <phoneticPr fontId="12" type="noConversion"/>
  </si>
  <si>
    <t>&gt;50</t>
    <phoneticPr fontId="12" type="noConversion"/>
  </si>
  <si>
    <t>&gt;500</t>
    <phoneticPr fontId="12" type="noConversion"/>
  </si>
  <si>
    <t>&gt;100</t>
    <phoneticPr fontId="12" type="noConversion"/>
  </si>
  <si>
    <t xml:space="preserve">total </t>
    <phoneticPr fontId="12" type="noConversion"/>
  </si>
  <si>
    <t>Date of release</t>
    <phoneticPr fontId="12" type="noConversion"/>
  </si>
  <si>
    <t>2015 End</t>
    <phoneticPr fontId="12" type="noConversion"/>
  </si>
  <si>
    <t>&gt;50</t>
  </si>
  <si>
    <t>2014 End</t>
    <phoneticPr fontId="12" type="noConversion"/>
  </si>
  <si>
    <t>Total</t>
    <phoneticPr fontId="12" type="noConversion"/>
  </si>
  <si>
    <t>value of demonination</t>
    <phoneticPr fontId="12" type="noConversion"/>
  </si>
  <si>
    <t>value of demonination</t>
    <phoneticPr fontId="12" type="noConversion"/>
  </si>
  <si>
    <t>Total</t>
    <phoneticPr fontId="12" type="noConversion"/>
  </si>
  <si>
    <t>50k/Total</t>
    <phoneticPr fontId="12" type="noConversion"/>
  </si>
  <si>
    <t>​1000</t>
    <phoneticPr fontId="12" type="noConversion"/>
  </si>
  <si>
    <t>​500</t>
    <phoneticPr fontId="12" type="noConversion"/>
  </si>
  <si>
    <t>​200</t>
    <phoneticPr fontId="12" type="noConversion"/>
  </si>
  <si>
    <t>​100</t>
    <phoneticPr fontId="12" type="noConversion"/>
  </si>
  <si>
    <t>​50</t>
    <phoneticPr fontId="12" type="noConversion"/>
  </si>
  <si>
    <t>&gt;100/Total</t>
    <phoneticPr fontId="12" type="noConversion"/>
  </si>
  <si>
    <t>value of demonination</t>
    <phoneticPr fontId="12" type="noConversion"/>
  </si>
  <si>
    <t>total</t>
    <phoneticPr fontId="12" type="noConversion"/>
  </si>
  <si>
    <t>&gt;5000</t>
    <phoneticPr fontId="12" type="noConversion"/>
  </si>
  <si>
    <t>&gt;5000/total</t>
    <phoneticPr fontId="12" type="noConversion"/>
  </si>
  <si>
    <t>&gt;500/Total</t>
    <phoneticPr fontId="12" type="noConversion"/>
  </si>
  <si>
    <t>&gt;200</t>
    <phoneticPr fontId="12" type="noConversion"/>
  </si>
  <si>
    <t>&gt;200/Total</t>
    <phoneticPr fontId="12" type="noConversion"/>
  </si>
  <si>
    <t>&gt;1000</t>
    <phoneticPr fontId="12" type="noConversion"/>
  </si>
  <si>
    <t>&gt;1000/Total</t>
    <phoneticPr fontId="12" type="noConversion"/>
  </si>
  <si>
    <t>Total</t>
    <phoneticPr fontId="12" type="noConversion"/>
  </si>
  <si>
    <t>&gt;50</t>
    <phoneticPr fontId="12" type="noConversion"/>
  </si>
  <si>
    <t>&gt;50/Total</t>
    <phoneticPr fontId="12" type="noConversion"/>
  </si>
  <si>
    <t>&gt;100</t>
    <phoneticPr fontId="12" type="noConversion"/>
  </si>
  <si>
    <t>&gt;500</t>
    <phoneticPr fontId="12" type="noConversion"/>
  </si>
  <si>
    <t>&gt;50</t>
    <phoneticPr fontId="12" type="noConversion"/>
  </si>
  <si>
    <t>percentage of demonination</t>
    <phoneticPr fontId="12" type="noConversion"/>
  </si>
  <si>
    <t>1k/Total</t>
    <phoneticPr fontId="12" type="noConversion"/>
  </si>
  <si>
    <t>&gt;20</t>
    <phoneticPr fontId="12" type="noConversion"/>
  </si>
  <si>
    <t>&gt;20/Total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</si>
</sst>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&quot;$&quot;#,##0_);[Red]\(&quot;$&quot;#,##0\)"/>
    <numFmt numFmtId="179" formatCode="0.0%"/>
  </numFmts>
  <fonts count="13" x14ac:knownFonts="1">
    <font>
      <sz val="12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u/>
      <sz val="12"/>
      <color theme="11"/>
      <name val="宋体"/>
      <family val="2"/>
      <scheme val="minor"/>
    </font>
    <font>
      <sz val="12"/>
      <color rgb="FF000000"/>
      <name val="Arial"/>
      <family val="2"/>
    </font>
    <font>
      <sz val="13"/>
      <color rgb="FF333333"/>
      <name val="Arial"/>
      <family val="2"/>
    </font>
    <font>
      <sz val="12"/>
      <color rgb="FF000000"/>
      <name val="宋体"/>
      <family val="2"/>
      <scheme val="minor"/>
    </font>
    <font>
      <sz val="13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宋体"/>
      <family val="2"/>
      <scheme val="minor"/>
    </font>
    <font>
      <sz val="15"/>
      <color rgb="FF1F497D"/>
      <name val="Calibri"/>
      <family val="2"/>
    </font>
    <font>
      <b/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7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0" fillId="2" borderId="0" xfId="0" applyFill="1"/>
    <xf numFmtId="0" fontId="4" fillId="0" borderId="0" xfId="0" applyFont="1"/>
    <xf numFmtId="0" fontId="5" fillId="0" borderId="0" xfId="0" applyFont="1"/>
    <xf numFmtId="3" fontId="0" fillId="0" borderId="0" xfId="0" applyNumberFormat="1"/>
    <xf numFmtId="0" fontId="7" fillId="0" borderId="0" xfId="0" applyFont="1"/>
    <xf numFmtId="4" fontId="0" fillId="0" borderId="0" xfId="0" applyNumberFormat="1"/>
    <xf numFmtId="0" fontId="8" fillId="0" borderId="0" xfId="0" applyFont="1"/>
    <xf numFmtId="0" fontId="6" fillId="0" borderId="0" xfId="0" applyFont="1"/>
    <xf numFmtId="0" fontId="9" fillId="0" borderId="0" xfId="90"/>
    <xf numFmtId="1" fontId="9" fillId="0" borderId="0" xfId="90" applyNumberFormat="1"/>
    <xf numFmtId="2" fontId="9" fillId="0" borderId="0" xfId="90" applyNumberFormat="1"/>
    <xf numFmtId="178" fontId="9" fillId="0" borderId="0" xfId="90" applyNumberFormat="1"/>
    <xf numFmtId="0" fontId="0" fillId="0" borderId="0" xfId="0" applyNumberFormat="1" applyFont="1"/>
    <xf numFmtId="0" fontId="0" fillId="0" borderId="0" xfId="0" applyNumberFormat="1"/>
    <xf numFmtId="0" fontId="10" fillId="0" borderId="0" xfId="0" applyFont="1"/>
    <xf numFmtId="0" fontId="11" fillId="0" borderId="0" xfId="0" applyFont="1"/>
    <xf numFmtId="0" fontId="2" fillId="0" borderId="0" xfId="21" applyNumberFormat="1"/>
    <xf numFmtId="0" fontId="6" fillId="0" borderId="0" xfId="370" applyFont="1" applyFill="1"/>
    <xf numFmtId="179" fontId="6" fillId="0" borderId="0" xfId="371" applyNumberFormat="1" applyFont="1" applyFill="1" applyAlignment="1"/>
    <xf numFmtId="0" fontId="9" fillId="0" borderId="0" xfId="370" applyAlignment="1">
      <alignment wrapText="1"/>
    </xf>
    <xf numFmtId="0" fontId="9" fillId="0" borderId="0" xfId="370"/>
    <xf numFmtId="0" fontId="6" fillId="0" borderId="0" xfId="0" applyFont="1" applyFill="1"/>
    <xf numFmtId="179" fontId="0" fillId="0" borderId="0" xfId="372" applyNumberFormat="1" applyFont="1" applyAlignment="1"/>
    <xf numFmtId="179" fontId="9" fillId="0" borderId="0" xfId="372" applyNumberFormat="1" applyFont="1" applyAlignment="1"/>
  </cellXfs>
  <cellStyles count="373">
    <cellStyle name="Normal 2" xfId="90"/>
    <cellStyle name="Percent 2" xfId="100"/>
    <cellStyle name="百分比" xfId="372" builtinId="5"/>
    <cellStyle name="百分比 2" xfId="371"/>
    <cellStyle name="常规" xfId="0" builtinId="0"/>
    <cellStyle name="常规 2" xfId="37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  <cellStyle name="已访问的超链接" xfId="31" builtinId="9" hidden="1"/>
    <cellStyle name="已访问的超链接" xfId="32" builtinId="9" hidden="1"/>
    <cellStyle name="已访问的超链接" xfId="33" builtinId="9" hidden="1"/>
    <cellStyle name="已访问的超链接" xfId="34" builtinId="9" hidden="1"/>
    <cellStyle name="已访问的超链接" xfId="35" builtinId="9" hidden="1"/>
    <cellStyle name="已访问的超链接" xfId="36" builtinId="9" hidden="1"/>
    <cellStyle name="已访问的超链接" xfId="37" builtinId="9" hidden="1"/>
    <cellStyle name="已访问的超链接" xfId="38" builtinId="9" hidden="1"/>
    <cellStyle name="已访问的超链接" xfId="39" builtinId="9" hidden="1"/>
    <cellStyle name="已访问的超链接" xfId="40" builtinId="9" hidden="1"/>
    <cellStyle name="已访问的超链接" xfId="41" builtinId="9" hidden="1"/>
    <cellStyle name="已访问的超链接" xfId="42" builtinId="9" hidden="1"/>
    <cellStyle name="已访问的超链接" xfId="43" builtinId="9" hidden="1"/>
    <cellStyle name="已访问的超链接" xfId="44" builtinId="9" hidden="1"/>
    <cellStyle name="已访问的超链接" xfId="45" builtinId="9" hidden="1"/>
    <cellStyle name="已访问的超链接" xfId="46" builtinId="9" hidden="1"/>
    <cellStyle name="已访问的超链接" xfId="47" builtinId="9" hidden="1"/>
    <cellStyle name="已访问的超链接" xfId="48" builtinId="9" hidden="1"/>
    <cellStyle name="已访问的超链接" xfId="49" builtinId="9" hidden="1"/>
    <cellStyle name="已访问的超链接" xfId="50" builtinId="9" hidden="1"/>
    <cellStyle name="已访问的超链接" xfId="51" builtinId="9" hidden="1"/>
    <cellStyle name="已访问的超链接" xfId="52" builtinId="9" hidden="1"/>
    <cellStyle name="已访问的超链接" xfId="53" builtinId="9" hidden="1"/>
    <cellStyle name="已访问的超链接" xfId="54" builtinId="9" hidden="1"/>
    <cellStyle name="已访问的超链接" xfId="55" builtinId="9" hidden="1"/>
    <cellStyle name="已访问的超链接" xfId="56" builtinId="9" hidden="1"/>
    <cellStyle name="已访问的超链接" xfId="57" builtinId="9" hidden="1"/>
    <cellStyle name="已访问的超链接" xfId="58" builtinId="9" hidden="1"/>
    <cellStyle name="已访问的超链接" xfId="59" builtinId="9" hidden="1"/>
    <cellStyle name="已访问的超链接" xfId="60" builtinId="9" hidden="1"/>
    <cellStyle name="已访问的超链接" xfId="61" builtinId="9" hidden="1"/>
    <cellStyle name="已访问的超链接" xfId="62" builtinId="9" hidden="1"/>
    <cellStyle name="已访问的超链接" xfId="63" builtinId="9" hidden="1"/>
    <cellStyle name="已访问的超链接" xfId="64" builtinId="9" hidden="1"/>
    <cellStyle name="已访问的超链接" xfId="65" builtinId="9" hidden="1"/>
    <cellStyle name="已访问的超链接" xfId="66" builtinId="9" hidden="1"/>
    <cellStyle name="已访问的超链接" xfId="67" builtinId="9" hidden="1"/>
    <cellStyle name="已访问的超链接" xfId="68" builtinId="9" hidden="1"/>
    <cellStyle name="已访问的超链接" xfId="69" builtinId="9" hidden="1"/>
    <cellStyle name="已访问的超链接" xfId="70" builtinId="9" hidden="1"/>
    <cellStyle name="已访问的超链接" xfId="71" builtinId="9" hidden="1"/>
    <cellStyle name="已访问的超链接" xfId="72" builtinId="9" hidden="1"/>
    <cellStyle name="已访问的超链接" xfId="73" builtinId="9" hidden="1"/>
    <cellStyle name="已访问的超链接" xfId="74" builtinId="9" hidden="1"/>
    <cellStyle name="已访问的超链接" xfId="75" builtinId="9" hidden="1"/>
    <cellStyle name="已访问的超链接" xfId="76" builtinId="9" hidden="1"/>
    <cellStyle name="已访问的超链接" xfId="77" builtinId="9" hidden="1"/>
    <cellStyle name="已访问的超链接" xfId="78" builtinId="9" hidden="1"/>
    <cellStyle name="已访问的超链接" xfId="79" builtinId="9" hidden="1"/>
    <cellStyle name="已访问的超链接" xfId="80" builtinId="9" hidden="1"/>
    <cellStyle name="已访问的超链接" xfId="81" builtinId="9" hidden="1"/>
    <cellStyle name="已访问的超链接" xfId="82" builtinId="9" hidden="1"/>
    <cellStyle name="已访问的超链接" xfId="83" builtinId="9" hidden="1"/>
    <cellStyle name="已访问的超链接" xfId="84" builtinId="9" hidden="1"/>
    <cellStyle name="已访问的超链接" xfId="85" builtinId="9" hidden="1"/>
    <cellStyle name="已访问的超链接" xfId="86" builtinId="9" hidden="1"/>
    <cellStyle name="已访问的超链接" xfId="87" builtinId="9" hidden="1"/>
    <cellStyle name="已访问的超链接" xfId="88" builtinId="9" hidden="1"/>
    <cellStyle name="已访问的超链接" xfId="89" builtinId="9" hidden="1"/>
    <cellStyle name="已访问的超链接" xfId="91" builtinId="9" hidden="1"/>
    <cellStyle name="已访问的超链接" xfId="92" builtinId="9" hidden="1"/>
    <cellStyle name="已访问的超链接" xfId="93" builtinId="9" hidden="1"/>
    <cellStyle name="已访问的超链接" xfId="94" builtinId="9" hidden="1"/>
    <cellStyle name="已访问的超链接" xfId="95" builtinId="9" hidden="1"/>
    <cellStyle name="已访问的超链接" xfId="96" builtinId="9" hidden="1"/>
    <cellStyle name="已访问的超链接" xfId="97" builtinId="9" hidden="1"/>
    <cellStyle name="已访问的超链接" xfId="98" builtinId="9" hidden="1"/>
    <cellStyle name="已访问的超链接" xfId="99" builtinId="9" hidden="1"/>
    <cellStyle name="已访问的超链接" xfId="101" builtinId="9" hidden="1"/>
    <cellStyle name="已访问的超链接" xfId="102" builtinId="9" hidden="1"/>
    <cellStyle name="已访问的超链接" xfId="103" builtinId="9" hidden="1"/>
    <cellStyle name="已访问的超链接" xfId="104" builtinId="9" hidden="1"/>
    <cellStyle name="已访问的超链接" xfId="105" builtinId="9" hidden="1"/>
    <cellStyle name="已访问的超链接" xfId="106" builtinId="9" hidden="1"/>
    <cellStyle name="已访问的超链接" xfId="107" builtinId="9" hidden="1"/>
    <cellStyle name="已访问的超链接" xfId="108" builtinId="9" hidden="1"/>
    <cellStyle name="已访问的超链接" xfId="109" builtinId="9" hidden="1"/>
    <cellStyle name="已访问的超链接" xfId="110" builtinId="9" hidden="1"/>
    <cellStyle name="已访问的超链接" xfId="111" builtinId="9" hidden="1"/>
    <cellStyle name="已访问的超链接" xfId="112" builtinId="9" hidden="1"/>
    <cellStyle name="已访问的超链接" xfId="113" builtinId="9" hidden="1"/>
    <cellStyle name="已访问的超链接" xfId="114" builtinId="9" hidden="1"/>
    <cellStyle name="已访问的超链接" xfId="115" builtinId="9" hidden="1"/>
    <cellStyle name="已访问的超链接" xfId="116" builtinId="9" hidden="1"/>
    <cellStyle name="已访问的超链接" xfId="117" builtinId="9" hidden="1"/>
    <cellStyle name="已访问的超链接" xfId="118" builtinId="9" hidden="1"/>
    <cellStyle name="已访问的超链接" xfId="119" builtinId="9" hidden="1"/>
    <cellStyle name="已访问的超链接" xfId="120" builtinId="9" hidden="1"/>
    <cellStyle name="已访问的超链接" xfId="121" builtinId="9" hidden="1"/>
    <cellStyle name="已访问的超链接" xfId="122" builtinId="9" hidden="1"/>
    <cellStyle name="已访问的超链接" xfId="123" builtinId="9" hidden="1"/>
    <cellStyle name="已访问的超链接" xfId="124" builtinId="9" hidden="1"/>
    <cellStyle name="已访问的超链接" xfId="125" builtinId="9" hidden="1"/>
    <cellStyle name="已访问的超链接" xfId="126" builtinId="9" hidden="1"/>
    <cellStyle name="已访问的超链接" xfId="127" builtinId="9" hidden="1"/>
    <cellStyle name="已访问的超链接" xfId="128" builtinId="9" hidden="1"/>
    <cellStyle name="已访问的超链接" xfId="129" builtinId="9" hidden="1"/>
    <cellStyle name="已访问的超链接" xfId="130" builtinId="9" hidden="1"/>
    <cellStyle name="已访问的超链接" xfId="131" builtinId="9" hidden="1"/>
    <cellStyle name="已访问的超链接" xfId="132" builtinId="9" hidden="1"/>
    <cellStyle name="已访问的超链接" xfId="133" builtinId="9" hidden="1"/>
    <cellStyle name="已访问的超链接" xfId="134" builtinId="9" hidden="1"/>
    <cellStyle name="已访问的超链接" xfId="135" builtinId="9" hidden="1"/>
    <cellStyle name="已访问的超链接" xfId="136" builtinId="9" hidden="1"/>
    <cellStyle name="已访问的超链接" xfId="137" builtinId="9" hidden="1"/>
    <cellStyle name="已访问的超链接" xfId="138" builtinId="9" hidden="1"/>
    <cellStyle name="已访问的超链接" xfId="139" builtinId="9" hidden="1"/>
    <cellStyle name="已访问的超链接" xfId="140" builtinId="9" hidden="1"/>
    <cellStyle name="已访问的超链接" xfId="141" builtinId="9" hidden="1"/>
    <cellStyle name="已访问的超链接" xfId="142" builtinId="9" hidden="1"/>
    <cellStyle name="已访问的超链接" xfId="143" builtinId="9" hidden="1"/>
    <cellStyle name="已访问的超链接" xfId="144" builtinId="9" hidden="1"/>
    <cellStyle name="已访问的超链接" xfId="145" builtinId="9" hidden="1"/>
    <cellStyle name="已访问的超链接" xfId="146" builtinId="9" hidden="1"/>
    <cellStyle name="已访问的超链接" xfId="147" builtinId="9" hidden="1"/>
    <cellStyle name="已访问的超链接" xfId="148" builtinId="9" hidden="1"/>
    <cellStyle name="已访问的超链接" xfId="149" builtinId="9" hidden="1"/>
    <cellStyle name="已访问的超链接" xfId="150" builtinId="9" hidden="1"/>
    <cellStyle name="已访问的超链接" xfId="151" builtinId="9" hidden="1"/>
    <cellStyle name="已访问的超链接" xfId="152" builtinId="9" hidden="1"/>
    <cellStyle name="已访问的超链接" xfId="153" builtinId="9" hidden="1"/>
    <cellStyle name="已访问的超链接" xfId="154" builtinId="9" hidden="1"/>
    <cellStyle name="已访问的超链接" xfId="155" builtinId="9" hidden="1"/>
    <cellStyle name="已访问的超链接" xfId="156" builtinId="9" hidden="1"/>
    <cellStyle name="已访问的超链接" xfId="157" builtinId="9" hidden="1"/>
    <cellStyle name="已访问的超链接" xfId="158" builtinId="9" hidden="1"/>
    <cellStyle name="已访问的超链接" xfId="159" builtinId="9" hidden="1"/>
    <cellStyle name="已访问的超链接" xfId="160" builtinId="9" hidden="1"/>
    <cellStyle name="已访问的超链接" xfId="161" builtinId="9" hidden="1"/>
    <cellStyle name="已访问的超链接" xfId="162" builtinId="9" hidden="1"/>
    <cellStyle name="已访问的超链接" xfId="163" builtinId="9" hidden="1"/>
    <cellStyle name="已访问的超链接" xfId="164" builtinId="9" hidden="1"/>
    <cellStyle name="已访问的超链接" xfId="165" builtinId="9" hidden="1"/>
    <cellStyle name="已访问的超链接" xfId="166" builtinId="9" hidden="1"/>
    <cellStyle name="已访问的超链接" xfId="167" builtinId="9" hidden="1"/>
    <cellStyle name="已访问的超链接" xfId="168" builtinId="9" hidden="1"/>
    <cellStyle name="已访问的超链接" xfId="169" builtinId="9" hidden="1"/>
    <cellStyle name="已访问的超链接" xfId="170" builtinId="9" hidden="1"/>
    <cellStyle name="已访问的超链接" xfId="171" builtinId="9" hidden="1"/>
    <cellStyle name="已访问的超链接" xfId="172" builtinId="9" hidden="1"/>
    <cellStyle name="已访问的超链接" xfId="173" builtinId="9" hidden="1"/>
    <cellStyle name="已访问的超链接" xfId="174" builtinId="9" hidden="1"/>
    <cellStyle name="已访问的超链接" xfId="175" builtinId="9" hidden="1"/>
    <cellStyle name="已访问的超链接" xfId="176" builtinId="9" hidden="1"/>
    <cellStyle name="已访问的超链接" xfId="177" builtinId="9" hidden="1"/>
    <cellStyle name="已访问的超链接" xfId="178" builtinId="9" hidden="1"/>
    <cellStyle name="已访问的超链接" xfId="179" builtinId="9" hidden="1"/>
    <cellStyle name="已访问的超链接" xfId="180" builtinId="9" hidden="1"/>
    <cellStyle name="已访问的超链接" xfId="181" builtinId="9" hidden="1"/>
    <cellStyle name="已访问的超链接" xfId="182" builtinId="9" hidden="1"/>
    <cellStyle name="已访问的超链接" xfId="183" builtinId="9" hidden="1"/>
    <cellStyle name="已访问的超链接" xfId="184" builtinId="9" hidden="1"/>
    <cellStyle name="已访问的超链接" xfId="185" builtinId="9" hidden="1"/>
    <cellStyle name="已访问的超链接" xfId="186" builtinId="9" hidden="1"/>
    <cellStyle name="已访问的超链接" xfId="187" builtinId="9" hidden="1"/>
    <cellStyle name="已访问的超链接" xfId="188" builtinId="9" hidden="1"/>
    <cellStyle name="已访问的超链接" xfId="189" builtinId="9" hidden="1"/>
    <cellStyle name="已访问的超链接" xfId="190" builtinId="9" hidden="1"/>
    <cellStyle name="已访问的超链接" xfId="191" builtinId="9" hidden="1"/>
    <cellStyle name="已访问的超链接" xfId="192" builtinId="9" hidden="1"/>
    <cellStyle name="已访问的超链接" xfId="193" builtinId="9" hidden="1"/>
    <cellStyle name="已访问的超链接" xfId="194" builtinId="9" hidden="1"/>
    <cellStyle name="已访问的超链接" xfId="195" builtinId="9" hidden="1"/>
    <cellStyle name="已访问的超链接" xfId="196" builtinId="9" hidden="1"/>
    <cellStyle name="已访问的超链接" xfId="197" builtinId="9" hidden="1"/>
    <cellStyle name="已访问的超链接" xfId="198" builtinId="9" hidden="1"/>
    <cellStyle name="已访问的超链接" xfId="199" builtinId="9" hidden="1"/>
    <cellStyle name="已访问的超链接" xfId="200" builtinId="9" hidden="1"/>
    <cellStyle name="已访问的超链接" xfId="201" builtinId="9" hidden="1"/>
    <cellStyle name="已访问的超链接" xfId="202" builtinId="9" hidden="1"/>
    <cellStyle name="已访问的超链接" xfId="203" builtinId="9" hidden="1"/>
    <cellStyle name="已访问的超链接" xfId="204" builtinId="9" hidden="1"/>
    <cellStyle name="已访问的超链接" xfId="205" builtinId="9" hidden="1"/>
    <cellStyle name="已访问的超链接" xfId="206" builtinId="9" hidden="1"/>
    <cellStyle name="已访问的超链接" xfId="207" builtinId="9" hidden="1"/>
    <cellStyle name="已访问的超链接" xfId="208" builtinId="9" hidden="1"/>
    <cellStyle name="已访问的超链接" xfId="209" builtinId="9" hidden="1"/>
    <cellStyle name="已访问的超链接" xfId="210" builtinId="9" hidden="1"/>
    <cellStyle name="已访问的超链接" xfId="211" builtinId="9" hidden="1"/>
    <cellStyle name="已访问的超链接" xfId="212" builtinId="9" hidden="1"/>
    <cellStyle name="已访问的超链接" xfId="213" builtinId="9" hidden="1"/>
    <cellStyle name="已访问的超链接" xfId="214" builtinId="9" hidden="1"/>
    <cellStyle name="已访问的超链接" xfId="215" builtinId="9" hidden="1"/>
    <cellStyle name="已访问的超链接" xfId="216" builtinId="9" hidden="1"/>
    <cellStyle name="已访问的超链接" xfId="217" builtinId="9" hidden="1"/>
    <cellStyle name="已访问的超链接" xfId="218" builtinId="9" hidden="1"/>
    <cellStyle name="已访问的超链接" xfId="219" builtinId="9" hidden="1"/>
    <cellStyle name="已访问的超链接" xfId="220" builtinId="9" hidden="1"/>
    <cellStyle name="已访问的超链接" xfId="221" builtinId="9" hidden="1"/>
    <cellStyle name="已访问的超链接" xfId="222" builtinId="9" hidden="1"/>
    <cellStyle name="已访问的超链接" xfId="223" builtinId="9" hidden="1"/>
    <cellStyle name="已访问的超链接" xfId="224" builtinId="9" hidden="1"/>
    <cellStyle name="已访问的超链接" xfId="225" builtinId="9" hidden="1"/>
    <cellStyle name="已访问的超链接" xfId="226" builtinId="9" hidden="1"/>
    <cellStyle name="已访问的超链接" xfId="227" builtinId="9" hidden="1"/>
    <cellStyle name="已访问的超链接" xfId="228" builtinId="9" hidden="1"/>
    <cellStyle name="已访问的超链接" xfId="229" builtinId="9" hidden="1"/>
    <cellStyle name="已访问的超链接" xfId="230" builtinId="9" hidden="1"/>
    <cellStyle name="已访问的超链接" xfId="231" builtinId="9" hidden="1"/>
    <cellStyle name="已访问的超链接" xfId="232" builtinId="9" hidden="1"/>
    <cellStyle name="已访问的超链接" xfId="233" builtinId="9" hidden="1"/>
    <cellStyle name="已访问的超链接" xfId="234" builtinId="9" hidden="1"/>
    <cellStyle name="已访问的超链接" xfId="235" builtinId="9" hidden="1"/>
    <cellStyle name="已访问的超链接" xfId="236" builtinId="9" hidden="1"/>
    <cellStyle name="已访问的超链接" xfId="237" builtinId="9" hidden="1"/>
    <cellStyle name="已访问的超链接" xfId="238" builtinId="9" hidden="1"/>
    <cellStyle name="已访问的超链接" xfId="239" builtinId="9" hidden="1"/>
    <cellStyle name="已访问的超链接" xfId="240" builtinId="9" hidden="1"/>
    <cellStyle name="已访问的超链接" xfId="241" builtinId="9" hidden="1"/>
    <cellStyle name="已访问的超链接" xfId="242" builtinId="9" hidden="1"/>
    <cellStyle name="已访问的超链接" xfId="243" builtinId="9" hidden="1"/>
    <cellStyle name="已访问的超链接" xfId="244" builtinId="9" hidden="1"/>
    <cellStyle name="已访问的超链接" xfId="245" builtinId="9" hidden="1"/>
    <cellStyle name="已访问的超链接" xfId="246" builtinId="9" hidden="1"/>
    <cellStyle name="已访问的超链接" xfId="247" builtinId="9" hidden="1"/>
    <cellStyle name="已访问的超链接" xfId="248" builtinId="9" hidden="1"/>
    <cellStyle name="已访问的超链接" xfId="249" builtinId="9" hidden="1"/>
    <cellStyle name="已访问的超链接" xfId="250" builtinId="9" hidden="1"/>
    <cellStyle name="已访问的超链接" xfId="251" builtinId="9" hidden="1"/>
    <cellStyle name="已访问的超链接" xfId="252" builtinId="9" hidden="1"/>
    <cellStyle name="已访问的超链接" xfId="253" builtinId="9" hidden="1"/>
    <cellStyle name="已访问的超链接" xfId="254" builtinId="9" hidden="1"/>
    <cellStyle name="已访问的超链接" xfId="255" builtinId="9" hidden="1"/>
    <cellStyle name="已访问的超链接" xfId="256" builtinId="9" hidden="1"/>
    <cellStyle name="已访问的超链接" xfId="257" builtinId="9" hidden="1"/>
    <cellStyle name="已访问的超链接" xfId="258" builtinId="9" hidden="1"/>
    <cellStyle name="已访问的超链接" xfId="259" builtinId="9" hidden="1"/>
    <cellStyle name="已访问的超链接" xfId="260" builtinId="9" hidden="1"/>
    <cellStyle name="已访问的超链接" xfId="261" builtinId="9" hidden="1"/>
    <cellStyle name="已访问的超链接" xfId="262" builtinId="9" hidden="1"/>
    <cellStyle name="已访问的超链接" xfId="263" builtinId="9" hidden="1"/>
    <cellStyle name="已访问的超链接" xfId="264" builtinId="9" hidden="1"/>
    <cellStyle name="已访问的超链接" xfId="265" builtinId="9" hidden="1"/>
    <cellStyle name="已访问的超链接" xfId="266" builtinId="9" hidden="1"/>
    <cellStyle name="已访问的超链接" xfId="267" builtinId="9" hidden="1"/>
    <cellStyle name="已访问的超链接" xfId="268" builtinId="9" hidden="1"/>
    <cellStyle name="已访问的超链接" xfId="269" builtinId="9" hidden="1"/>
    <cellStyle name="已访问的超链接" xfId="270" builtinId="9" hidden="1"/>
    <cellStyle name="已访问的超链接" xfId="271" builtinId="9" hidden="1"/>
    <cellStyle name="已访问的超链接" xfId="272" builtinId="9" hidden="1"/>
    <cellStyle name="已访问的超链接" xfId="273" builtinId="9" hidden="1"/>
    <cellStyle name="已访问的超链接" xfId="274" builtinId="9" hidden="1"/>
    <cellStyle name="已访问的超链接" xfId="275" builtinId="9" hidden="1"/>
    <cellStyle name="已访问的超链接" xfId="276" builtinId="9" hidden="1"/>
    <cellStyle name="已访问的超链接" xfId="277" builtinId="9" hidden="1"/>
    <cellStyle name="已访问的超链接" xfId="278" builtinId="9" hidden="1"/>
    <cellStyle name="已访问的超链接" xfId="279" builtinId="9" hidden="1"/>
    <cellStyle name="已访问的超链接" xfId="280" builtinId="9" hidden="1"/>
    <cellStyle name="已访问的超链接" xfId="281" builtinId="9" hidden="1"/>
    <cellStyle name="已访问的超链接" xfId="282" builtinId="9" hidden="1"/>
    <cellStyle name="已访问的超链接" xfId="283" builtinId="9" hidden="1"/>
    <cellStyle name="已访问的超链接" xfId="284" builtinId="9" hidden="1"/>
    <cellStyle name="已访问的超链接" xfId="285" builtinId="9" hidden="1"/>
    <cellStyle name="已访问的超链接" xfId="286" builtinId="9" hidden="1"/>
    <cellStyle name="已访问的超链接" xfId="287" builtinId="9" hidden="1"/>
    <cellStyle name="已访问的超链接" xfId="288" builtinId="9" hidden="1"/>
    <cellStyle name="已访问的超链接" xfId="289" builtinId="9" hidden="1"/>
    <cellStyle name="已访问的超链接" xfId="290" builtinId="9" hidden="1"/>
    <cellStyle name="已访问的超链接" xfId="291" builtinId="9" hidden="1"/>
    <cellStyle name="已访问的超链接" xfId="292" builtinId="9" hidden="1"/>
    <cellStyle name="已访问的超链接" xfId="293" builtinId="9" hidden="1"/>
    <cellStyle name="已访问的超链接" xfId="294" builtinId="9" hidden="1"/>
    <cellStyle name="已访问的超链接" xfId="295" builtinId="9" hidden="1"/>
    <cellStyle name="已访问的超链接" xfId="296" builtinId="9" hidden="1"/>
    <cellStyle name="已访问的超链接" xfId="297" builtinId="9" hidden="1"/>
    <cellStyle name="已访问的超链接" xfId="298" builtinId="9" hidden="1"/>
    <cellStyle name="已访问的超链接" xfId="299" builtinId="9" hidden="1"/>
    <cellStyle name="已访问的超链接" xfId="300" builtinId="9" hidden="1"/>
    <cellStyle name="已访问的超链接" xfId="301" builtinId="9" hidden="1"/>
    <cellStyle name="已访问的超链接" xfId="302" builtinId="9" hidden="1"/>
    <cellStyle name="已访问的超链接" xfId="303" builtinId="9" hidden="1"/>
    <cellStyle name="已访问的超链接" xfId="304" builtinId="9" hidden="1"/>
    <cellStyle name="已访问的超链接" xfId="305" builtinId="9" hidden="1"/>
    <cellStyle name="已访问的超链接" xfId="306" builtinId="9" hidden="1"/>
    <cellStyle name="已访问的超链接" xfId="307" builtinId="9" hidden="1"/>
    <cellStyle name="已访问的超链接" xfId="308" builtinId="9" hidden="1"/>
    <cellStyle name="已访问的超链接" xfId="309" builtinId="9" hidden="1"/>
    <cellStyle name="已访问的超链接" xfId="310" builtinId="9" hidden="1"/>
    <cellStyle name="已访问的超链接" xfId="311" builtinId="9" hidden="1"/>
    <cellStyle name="已访问的超链接" xfId="312" builtinId="9" hidden="1"/>
    <cellStyle name="已访问的超链接" xfId="313" builtinId="9" hidden="1"/>
    <cellStyle name="已访问的超链接" xfId="314" builtinId="9" hidden="1"/>
    <cellStyle name="已访问的超链接" xfId="315" builtinId="9" hidden="1"/>
    <cellStyle name="已访问的超链接" xfId="316" builtinId="9" hidden="1"/>
    <cellStyle name="已访问的超链接" xfId="317" builtinId="9" hidden="1"/>
    <cellStyle name="已访问的超链接" xfId="318" builtinId="9" hidden="1"/>
    <cellStyle name="已访问的超链接" xfId="319" builtinId="9" hidden="1"/>
    <cellStyle name="已访问的超链接" xfId="320" builtinId="9" hidden="1"/>
    <cellStyle name="已访问的超链接" xfId="321" builtinId="9" hidden="1"/>
    <cellStyle name="已访问的超链接" xfId="322" builtinId="9" hidden="1"/>
    <cellStyle name="已访问的超链接" xfId="323" builtinId="9" hidden="1"/>
    <cellStyle name="已访问的超链接" xfId="324" builtinId="9" hidden="1"/>
    <cellStyle name="已访问的超链接" xfId="325" builtinId="9" hidden="1"/>
    <cellStyle name="已访问的超链接" xfId="326" builtinId="9" hidden="1"/>
    <cellStyle name="已访问的超链接" xfId="327" builtinId="9" hidden="1"/>
    <cellStyle name="已访问的超链接" xfId="328" builtinId="9" hidden="1"/>
    <cellStyle name="已访问的超链接" xfId="329" builtinId="9" hidden="1"/>
    <cellStyle name="已访问的超链接" xfId="330" builtinId="9" hidden="1"/>
    <cellStyle name="已访问的超链接" xfId="331" builtinId="9" hidden="1"/>
    <cellStyle name="已访问的超链接" xfId="332" builtinId="9" hidden="1"/>
    <cellStyle name="已访问的超链接" xfId="333" builtinId="9" hidden="1"/>
    <cellStyle name="已访问的超链接" xfId="334" builtinId="9" hidden="1"/>
    <cellStyle name="已访问的超链接" xfId="335" builtinId="9" hidden="1"/>
    <cellStyle name="已访问的超链接" xfId="336" builtinId="9" hidden="1"/>
    <cellStyle name="已访问的超链接" xfId="337" builtinId="9" hidden="1"/>
    <cellStyle name="已访问的超链接" xfId="338" builtinId="9" hidden="1"/>
    <cellStyle name="已访问的超链接" xfId="339" builtinId="9" hidden="1"/>
    <cellStyle name="已访问的超链接" xfId="340" builtinId="9" hidden="1"/>
    <cellStyle name="已访问的超链接" xfId="341" builtinId="9" hidden="1"/>
    <cellStyle name="已访问的超链接" xfId="342" builtinId="9" hidden="1"/>
    <cellStyle name="已访问的超链接" xfId="343" builtinId="9" hidden="1"/>
    <cellStyle name="已访问的超链接" xfId="344" builtinId="9" hidden="1"/>
    <cellStyle name="已访问的超链接" xfId="345" builtinId="9" hidden="1"/>
    <cellStyle name="已访问的超链接" xfId="346" builtinId="9" hidden="1"/>
    <cellStyle name="已访问的超链接" xfId="347" builtinId="9" hidden="1"/>
    <cellStyle name="已访问的超链接" xfId="348" builtinId="9" hidden="1"/>
    <cellStyle name="已访问的超链接" xfId="349" builtinId="9" hidden="1"/>
    <cellStyle name="已访问的超链接" xfId="350" builtinId="9" hidden="1"/>
    <cellStyle name="已访问的超链接" xfId="351" builtinId="9" hidden="1"/>
    <cellStyle name="已访问的超链接" xfId="352" builtinId="9" hidden="1"/>
    <cellStyle name="已访问的超链接" xfId="353" builtinId="9" hidden="1"/>
    <cellStyle name="已访问的超链接" xfId="354" builtinId="9" hidden="1"/>
    <cellStyle name="已访问的超链接" xfId="355" builtinId="9" hidden="1"/>
    <cellStyle name="已访问的超链接" xfId="356" builtinId="9" hidden="1"/>
    <cellStyle name="已访问的超链接" xfId="357" builtinId="9" hidden="1"/>
    <cellStyle name="已访问的超链接" xfId="358" builtinId="9" hidden="1"/>
    <cellStyle name="已访问的超链接" xfId="359" builtinId="9" hidden="1"/>
    <cellStyle name="已访问的超链接" xfId="360" builtinId="9" hidden="1"/>
    <cellStyle name="已访问的超链接" xfId="361" builtinId="9" hidden="1"/>
    <cellStyle name="已访问的超链接" xfId="362" builtinId="9" hidden="1"/>
    <cellStyle name="已访问的超链接" xfId="363" builtinId="9" hidden="1"/>
    <cellStyle name="已访问的超链接" xfId="364" builtinId="9" hidden="1"/>
    <cellStyle name="已访问的超链接" xfId="365" builtinId="9" hidden="1"/>
    <cellStyle name="已访问的超链接" xfId="366" builtinId="9" hidden="1"/>
    <cellStyle name="已访问的超链接" xfId="367" builtinId="9" hidden="1"/>
    <cellStyle name="已访问的超链接" xfId="368" builtinId="9" hidden="1"/>
    <cellStyle name="已访问的超链接" xfId="36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at-search.boj.or.jp/ssi/cgi-bin/famecgi2?cgi=$nme_a000_en&amp;lstSelection=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5" workbookViewId="0">
      <selection activeCell="G21" sqref="G21"/>
    </sheetView>
  </sheetViews>
  <sheetFormatPr defaultRowHeight="14.25" x14ac:dyDescent="0.15"/>
  <cols>
    <col min="1" max="1" width="13.5" style="18" customWidth="1"/>
    <col min="2" max="2" width="9" style="18"/>
    <col min="3" max="3" width="23.125" style="19" customWidth="1"/>
    <col min="4" max="4" width="9" style="18"/>
    <col min="5" max="5" width="11.5" style="21" customWidth="1"/>
    <col min="6" max="16384" width="9" style="21"/>
  </cols>
  <sheetData>
    <row r="1" spans="1:11" x14ac:dyDescent="0.15">
      <c r="A1" s="18" t="s">
        <v>37</v>
      </c>
      <c r="B1" s="18" t="s">
        <v>38</v>
      </c>
      <c r="C1" s="19" t="s">
        <v>39</v>
      </c>
      <c r="D1" s="18" t="s">
        <v>40</v>
      </c>
      <c r="E1" s="20"/>
      <c r="F1" t="s">
        <v>63</v>
      </c>
      <c r="G1"/>
      <c r="H1" s="22"/>
      <c r="I1" s="22"/>
      <c r="J1" s="19"/>
      <c r="K1" s="22"/>
    </row>
    <row r="2" spans="1:11" x14ac:dyDescent="0.15">
      <c r="A2" s="18" t="s">
        <v>41</v>
      </c>
      <c r="B2" s="18">
        <v>2015</v>
      </c>
      <c r="C2" s="19">
        <v>0.96603409076876423</v>
      </c>
      <c r="D2" s="18">
        <v>50</v>
      </c>
      <c r="E2" s="18"/>
      <c r="F2"/>
      <c r="G2" t="s">
        <v>64</v>
      </c>
      <c r="H2" s="22"/>
      <c r="I2" s="22"/>
      <c r="J2" s="19"/>
      <c r="K2" s="22"/>
    </row>
    <row r="3" spans="1:11" x14ac:dyDescent="0.15">
      <c r="A3" s="18" t="s">
        <v>42</v>
      </c>
      <c r="B3" s="18">
        <v>2015</v>
      </c>
      <c r="C3" s="19">
        <v>0.94773768012435411</v>
      </c>
      <c r="D3" s="18">
        <v>100</v>
      </c>
      <c r="E3" s="18"/>
      <c r="H3" s="22"/>
      <c r="I3" s="22"/>
      <c r="J3" s="19"/>
      <c r="K3" s="22"/>
    </row>
    <row r="4" spans="1:11" x14ac:dyDescent="0.15">
      <c r="A4" s="18" t="s">
        <v>43</v>
      </c>
      <c r="B4" s="18">
        <v>2015</v>
      </c>
      <c r="C4" s="19">
        <v>0.94140237804200466</v>
      </c>
      <c r="D4" s="18">
        <v>200</v>
      </c>
      <c r="E4" s="18"/>
      <c r="H4" s="22"/>
      <c r="I4" s="22"/>
      <c r="J4" s="19"/>
      <c r="K4" s="22"/>
    </row>
    <row r="5" spans="1:11" x14ac:dyDescent="0.15">
      <c r="A5" s="18" t="s">
        <v>44</v>
      </c>
      <c r="B5" s="18">
        <v>2014</v>
      </c>
      <c r="C5" s="19">
        <v>0.9353469015449517</v>
      </c>
      <c r="D5" s="18">
        <v>1000</v>
      </c>
      <c r="E5" s="18"/>
      <c r="H5" s="22"/>
      <c r="I5" s="22"/>
      <c r="J5" s="19"/>
      <c r="K5" s="22"/>
    </row>
    <row r="6" spans="1:11" x14ac:dyDescent="0.15">
      <c r="A6" s="18" t="s">
        <v>45</v>
      </c>
      <c r="B6" s="18">
        <v>2015</v>
      </c>
      <c r="C6" s="19">
        <v>0.92187046624211599</v>
      </c>
      <c r="D6" s="18">
        <v>50</v>
      </c>
      <c r="E6" s="18"/>
      <c r="H6" s="22"/>
      <c r="I6" s="22"/>
      <c r="J6" s="19"/>
      <c r="K6" s="22"/>
    </row>
    <row r="7" spans="1:11" x14ac:dyDescent="0.15">
      <c r="A7" s="18" t="s">
        <v>46</v>
      </c>
      <c r="B7" s="18">
        <v>2015</v>
      </c>
      <c r="C7" s="19">
        <v>0.91096999673138968</v>
      </c>
      <c r="D7" s="18">
        <v>5000</v>
      </c>
      <c r="E7" s="18"/>
      <c r="H7" s="22"/>
      <c r="I7" s="22"/>
      <c r="J7" s="19"/>
      <c r="K7" s="22"/>
    </row>
    <row r="8" spans="1:11" x14ac:dyDescent="0.15">
      <c r="A8" s="18" t="s">
        <v>47</v>
      </c>
      <c r="B8" s="18">
        <v>2015</v>
      </c>
      <c r="C8" s="19">
        <v>0.90688856171899845</v>
      </c>
      <c r="D8" s="18">
        <v>50</v>
      </c>
      <c r="E8" s="18"/>
      <c r="H8" s="22"/>
      <c r="I8" s="22"/>
      <c r="J8" s="19"/>
      <c r="K8" s="22"/>
    </row>
    <row r="9" spans="1:11" x14ac:dyDescent="0.15">
      <c r="A9" s="18" t="s">
        <v>48</v>
      </c>
      <c r="B9" s="18">
        <v>2014</v>
      </c>
      <c r="C9" s="19">
        <v>0.90594390881621378</v>
      </c>
      <c r="D9" s="18">
        <v>50</v>
      </c>
      <c r="E9" s="18"/>
      <c r="H9" s="22"/>
      <c r="I9" s="22"/>
      <c r="J9" s="19"/>
      <c r="K9" s="22"/>
    </row>
    <row r="10" spans="1:11" x14ac:dyDescent="0.15">
      <c r="A10" s="18" t="s">
        <v>49</v>
      </c>
      <c r="B10" s="18">
        <v>2014</v>
      </c>
      <c r="C10" s="19">
        <v>0.8962</v>
      </c>
      <c r="D10" s="18">
        <v>1000</v>
      </c>
      <c r="E10" s="18"/>
      <c r="H10" s="22"/>
      <c r="I10" s="22"/>
      <c r="J10" s="19"/>
      <c r="K10" s="22"/>
    </row>
    <row r="11" spans="1:11" x14ac:dyDescent="0.15">
      <c r="A11" s="18" t="s">
        <v>17</v>
      </c>
      <c r="B11" s="18">
        <v>2015</v>
      </c>
      <c r="C11" s="19">
        <v>0.88273291099999995</v>
      </c>
      <c r="D11" s="18">
        <v>100</v>
      </c>
      <c r="E11" s="18"/>
      <c r="H11" s="22"/>
      <c r="I11" s="22"/>
      <c r="J11" s="19"/>
      <c r="K11" s="22"/>
    </row>
    <row r="12" spans="1:11" x14ac:dyDescent="0.15">
      <c r="A12" s="18" t="s">
        <v>50</v>
      </c>
      <c r="B12" s="18">
        <v>2014</v>
      </c>
      <c r="C12" s="19">
        <v>0.86849212095044759</v>
      </c>
      <c r="D12" s="18">
        <v>100</v>
      </c>
      <c r="E12" s="18"/>
      <c r="H12" s="22"/>
      <c r="I12" s="22"/>
      <c r="J12" s="19"/>
      <c r="K12" s="22"/>
    </row>
    <row r="13" spans="1:11" x14ac:dyDescent="0.15">
      <c r="A13" s="18" t="s">
        <v>51</v>
      </c>
      <c r="B13" s="18">
        <v>2015</v>
      </c>
      <c r="C13" s="19">
        <v>0.85499999999999998</v>
      </c>
      <c r="D13" s="18">
        <v>50</v>
      </c>
      <c r="E13" s="18"/>
      <c r="H13" s="22"/>
      <c r="I13" s="22"/>
      <c r="J13" s="19"/>
      <c r="K13" s="22"/>
    </row>
    <row r="14" spans="1:11" x14ac:dyDescent="0.15">
      <c r="A14" s="18" t="s">
        <v>52</v>
      </c>
      <c r="B14" s="18">
        <v>2014</v>
      </c>
      <c r="C14" s="19">
        <v>0.85058484514011834</v>
      </c>
      <c r="D14" s="18">
        <v>100</v>
      </c>
      <c r="E14" s="18"/>
      <c r="H14" s="22"/>
      <c r="I14" s="22"/>
      <c r="J14" s="19"/>
      <c r="K14" s="22"/>
    </row>
    <row r="15" spans="1:11" x14ac:dyDescent="0.15">
      <c r="A15" s="18" t="s">
        <v>53</v>
      </c>
      <c r="B15" s="18">
        <v>2015</v>
      </c>
      <c r="C15" s="19">
        <v>0.84706616485391362</v>
      </c>
      <c r="D15" s="18">
        <v>500</v>
      </c>
      <c r="E15" s="18"/>
      <c r="H15" s="22"/>
      <c r="I15" s="22"/>
      <c r="J15" s="19"/>
      <c r="K15" s="22"/>
    </row>
    <row r="16" spans="1:11" x14ac:dyDescent="0.15">
      <c r="A16" s="18" t="s">
        <v>54</v>
      </c>
      <c r="B16" s="18">
        <v>2015</v>
      </c>
      <c r="C16" s="19">
        <v>0.84202898550724636</v>
      </c>
      <c r="D16" s="18">
        <v>50</v>
      </c>
      <c r="E16" s="18"/>
      <c r="H16" s="22"/>
      <c r="I16" s="22"/>
      <c r="J16" s="19"/>
      <c r="K16" s="22"/>
    </row>
    <row r="17" spans="1:11" x14ac:dyDescent="0.15">
      <c r="A17" s="18" t="s">
        <v>55</v>
      </c>
      <c r="B17" s="18">
        <v>2014</v>
      </c>
      <c r="C17" s="19">
        <v>0.83400000000000007</v>
      </c>
      <c r="D17" s="18">
        <v>500</v>
      </c>
      <c r="E17" s="18"/>
      <c r="H17" s="22"/>
      <c r="I17" s="22"/>
      <c r="J17" s="19"/>
      <c r="K17" s="22"/>
    </row>
    <row r="18" spans="1:11" x14ac:dyDescent="0.15">
      <c r="A18" s="18" t="s">
        <v>29</v>
      </c>
      <c r="B18" s="18">
        <v>2015</v>
      </c>
      <c r="C18" s="19">
        <v>0.82445040931753744</v>
      </c>
      <c r="D18" s="18">
        <v>1000</v>
      </c>
      <c r="E18" s="18"/>
      <c r="H18" s="22"/>
      <c r="I18" s="22"/>
      <c r="J18" s="19"/>
      <c r="K18" s="22"/>
    </row>
    <row r="19" spans="1:11" x14ac:dyDescent="0.15">
      <c r="A19" s="18" t="s">
        <v>56</v>
      </c>
      <c r="B19" s="18">
        <v>2015</v>
      </c>
      <c r="C19" s="19">
        <v>0.79167949789567849</v>
      </c>
      <c r="D19" s="18">
        <v>500</v>
      </c>
      <c r="E19" s="18"/>
      <c r="H19" s="22"/>
      <c r="I19" s="22"/>
      <c r="J19" s="19"/>
      <c r="K19" s="22"/>
    </row>
    <row r="20" spans="1:11" x14ac:dyDescent="0.15">
      <c r="A20" s="18" t="s">
        <v>57</v>
      </c>
      <c r="B20" s="18">
        <v>2015</v>
      </c>
      <c r="C20" s="19">
        <v>0.75398945877680934</v>
      </c>
      <c r="D20" s="18">
        <v>500</v>
      </c>
      <c r="E20" s="18"/>
      <c r="H20" s="22"/>
      <c r="I20" s="22"/>
      <c r="J20" s="19"/>
      <c r="K20" s="22"/>
    </row>
    <row r="21" spans="1:11" x14ac:dyDescent="0.15">
      <c r="A21" s="18" t="s">
        <v>58</v>
      </c>
      <c r="B21" s="18">
        <v>2015</v>
      </c>
      <c r="C21" s="19">
        <v>0.71299999999999997</v>
      </c>
      <c r="D21" s="18">
        <v>50</v>
      </c>
      <c r="E21" s="18"/>
      <c r="H21" s="22"/>
      <c r="I21" s="22"/>
      <c r="J21" s="19"/>
      <c r="K21" s="22"/>
    </row>
    <row r="22" spans="1:11" x14ac:dyDescent="0.15">
      <c r="A22" s="18" t="s">
        <v>59</v>
      </c>
      <c r="B22" s="18">
        <v>2015</v>
      </c>
      <c r="C22" s="19">
        <v>0.70657553498882808</v>
      </c>
      <c r="D22" s="18">
        <v>50</v>
      </c>
      <c r="E22" s="18"/>
      <c r="H22" s="22"/>
      <c r="I22" s="22"/>
      <c r="J22" s="19"/>
      <c r="K22" s="22"/>
    </row>
    <row r="23" spans="1:11" x14ac:dyDescent="0.15">
      <c r="A23" s="18" t="s">
        <v>60</v>
      </c>
      <c r="B23" s="18">
        <v>2015</v>
      </c>
      <c r="C23" s="19">
        <v>0.68613652357494725</v>
      </c>
      <c r="D23" s="18">
        <v>20</v>
      </c>
      <c r="E23" s="18"/>
      <c r="H23" s="22"/>
      <c r="I23" s="22"/>
      <c r="J23" s="19"/>
      <c r="K23" s="22"/>
    </row>
    <row r="24" spans="1:11" x14ac:dyDescent="0.15">
      <c r="A24" s="18" t="s">
        <v>18</v>
      </c>
      <c r="B24" s="18">
        <v>2015</v>
      </c>
      <c r="C24" s="19">
        <v>0.58389875108206934</v>
      </c>
      <c r="D24" s="18">
        <v>50</v>
      </c>
      <c r="E24" s="18"/>
      <c r="H24" s="22"/>
      <c r="I24" s="22"/>
      <c r="J24" s="19"/>
      <c r="K24" s="22"/>
    </row>
    <row r="25" spans="1:11" x14ac:dyDescent="0.15">
      <c r="A25" s="18" t="s">
        <v>61</v>
      </c>
      <c r="B25" s="18">
        <v>2014</v>
      </c>
      <c r="C25" s="19">
        <v>0.35671207456454812</v>
      </c>
      <c r="D25" s="18">
        <v>50000</v>
      </c>
      <c r="E25" s="18"/>
      <c r="H25" s="22"/>
      <c r="I25" s="22"/>
      <c r="J25" s="19"/>
      <c r="K25" s="22"/>
    </row>
    <row r="26" spans="1:11" x14ac:dyDescent="0.15">
      <c r="A26" s="18" t="s">
        <v>62</v>
      </c>
      <c r="B26" s="18">
        <v>2014</v>
      </c>
      <c r="C26" s="19">
        <v>0.31855930606342964</v>
      </c>
      <c r="D26" s="18">
        <v>20000</v>
      </c>
      <c r="E26" s="18"/>
      <c r="H26" s="22"/>
      <c r="I26" s="22"/>
      <c r="J26" s="19"/>
      <c r="K26" s="22"/>
    </row>
    <row r="27" spans="1:11" x14ac:dyDescent="0.15">
      <c r="E27" s="18"/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C10" sqref="C10"/>
    </sheetView>
  </sheetViews>
  <sheetFormatPr defaultColWidth="11" defaultRowHeight="14.25" x14ac:dyDescent="0.15"/>
  <cols>
    <col min="6" max="6" width="17.625" customWidth="1"/>
  </cols>
  <sheetData>
    <row r="1" spans="1:10" x14ac:dyDescent="0.15">
      <c r="A1" t="s">
        <v>71</v>
      </c>
      <c r="B1" t="s">
        <v>76</v>
      </c>
      <c r="D1">
        <v>50</v>
      </c>
      <c r="E1">
        <v>100</v>
      </c>
      <c r="F1">
        <v>200</v>
      </c>
      <c r="G1">
        <v>500</v>
      </c>
      <c r="H1" t="s">
        <v>0</v>
      </c>
      <c r="I1" t="s">
        <v>67</v>
      </c>
      <c r="J1" t="s">
        <v>6</v>
      </c>
    </row>
    <row r="2" spans="1:10" x14ac:dyDescent="0.15">
      <c r="A2" t="s">
        <v>72</v>
      </c>
      <c r="D2">
        <v>419913626</v>
      </c>
      <c r="E2">
        <v>214478244</v>
      </c>
      <c r="F2">
        <v>41378920</v>
      </c>
      <c r="G2">
        <v>306779771</v>
      </c>
      <c r="H2">
        <v>1083430316</v>
      </c>
      <c r="I2">
        <f>SUM(D2:G2)</f>
        <v>982550561</v>
      </c>
      <c r="J2" s="23">
        <f>I2/H2</f>
        <v>0.90688856171899845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1" sqref="D11"/>
    </sheetView>
  </sheetViews>
  <sheetFormatPr defaultColWidth="11" defaultRowHeight="14.25" x14ac:dyDescent="0.15"/>
  <sheetData>
    <row r="1" spans="1:7" x14ac:dyDescent="0.15">
      <c r="A1" t="s">
        <v>71</v>
      </c>
      <c r="B1" t="s">
        <v>76</v>
      </c>
      <c r="C1">
        <v>500</v>
      </c>
      <c r="D1">
        <v>1000</v>
      </c>
      <c r="E1" t="s">
        <v>10</v>
      </c>
      <c r="F1" t="s">
        <v>68</v>
      </c>
      <c r="G1" t="s">
        <v>13</v>
      </c>
    </row>
    <row r="2" spans="1:7" x14ac:dyDescent="0.15">
      <c r="A2" t="s">
        <v>74</v>
      </c>
      <c r="C2">
        <f>0.341*E2</f>
        <v>116.6902</v>
      </c>
      <c r="D2">
        <f>0.493*E2</f>
        <v>168.7046</v>
      </c>
      <c r="E2">
        <v>342.2</v>
      </c>
      <c r="F2">
        <f>SUM(C2:D2)</f>
        <v>285.39480000000003</v>
      </c>
      <c r="G2" s="23">
        <f>F2/E2</f>
        <v>0.83400000000000007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B2"/>
    </sheetView>
  </sheetViews>
  <sheetFormatPr defaultColWidth="11" defaultRowHeight="14.25" x14ac:dyDescent="0.15"/>
  <sheetData>
    <row r="1" spans="1:9" x14ac:dyDescent="0.15">
      <c r="A1" t="s">
        <v>71</v>
      </c>
      <c r="B1" t="s">
        <v>76</v>
      </c>
      <c r="C1" s="16">
        <v>20</v>
      </c>
      <c r="D1" s="16">
        <v>50</v>
      </c>
      <c r="E1" s="16">
        <v>100</v>
      </c>
      <c r="F1" s="16">
        <v>200</v>
      </c>
      <c r="G1" t="s">
        <v>69</v>
      </c>
      <c r="H1" s="16" t="s">
        <v>10</v>
      </c>
      <c r="I1" t="s">
        <v>85</v>
      </c>
    </row>
    <row r="2" spans="1:9" x14ac:dyDescent="0.15">
      <c r="A2" t="s">
        <v>72</v>
      </c>
      <c r="C2">
        <v>746</v>
      </c>
      <c r="D2">
        <v>2986</v>
      </c>
      <c r="E2">
        <v>16489</v>
      </c>
      <c r="F2">
        <v>51188</v>
      </c>
      <c r="G2" t="e">
        <f>#REF!+#REF!</f>
        <v>#REF!</v>
      </c>
      <c r="H2">
        <v>71409</v>
      </c>
      <c r="I2" s="23" t="e">
        <f>G2/H2</f>
        <v>#REF!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workbookViewId="0">
      <selection activeCell="A10" sqref="A10:B11"/>
    </sheetView>
  </sheetViews>
  <sheetFormatPr defaultColWidth="11" defaultRowHeight="14.25" x14ac:dyDescent="0.15"/>
  <cols>
    <col min="2" max="2" width="11.625" customWidth="1"/>
    <col min="4" max="4" width="22.375" customWidth="1"/>
  </cols>
  <sheetData>
    <row r="1" spans="1:9" x14ac:dyDescent="0.15">
      <c r="B1" s="4">
        <v>5000</v>
      </c>
      <c r="C1" s="4">
        <v>10000</v>
      </c>
      <c r="D1" t="s">
        <v>10</v>
      </c>
      <c r="E1" t="s">
        <v>11</v>
      </c>
      <c r="F1" t="s">
        <v>12</v>
      </c>
    </row>
    <row r="2" spans="1:9" ht="16.5" x14ac:dyDescent="0.25">
      <c r="A2" s="3" t="s">
        <v>9</v>
      </c>
      <c r="B2" t="s">
        <v>8</v>
      </c>
    </row>
    <row r="3" spans="1:9" x14ac:dyDescent="0.15">
      <c r="A3">
        <v>2015</v>
      </c>
      <c r="B3">
        <v>30432.25</v>
      </c>
      <c r="C3">
        <v>829906.125</v>
      </c>
      <c r="D3">
        <v>948631.5</v>
      </c>
      <c r="E3" s="1">
        <f>SUM(B3:C3)/D3</f>
        <v>0.90692579257593697</v>
      </c>
      <c r="F3" s="1">
        <f>C3/D3</f>
        <v>0.87484563289327832</v>
      </c>
    </row>
    <row r="5" spans="1:9" x14ac:dyDescent="0.15">
      <c r="A5" s="13" t="s">
        <v>25</v>
      </c>
      <c r="B5" s="13"/>
    </row>
    <row r="6" spans="1:9" x14ac:dyDescent="0.15">
      <c r="A6" s="13" t="s">
        <v>26</v>
      </c>
      <c r="B6" s="17" t="s">
        <v>36</v>
      </c>
    </row>
    <row r="8" spans="1:9" x14ac:dyDescent="0.15">
      <c r="A8" t="s">
        <v>27</v>
      </c>
      <c r="B8" s="14"/>
    </row>
    <row r="9" spans="1:9" x14ac:dyDescent="0.15">
      <c r="B9" s="14"/>
    </row>
    <row r="10" spans="1:9" x14ac:dyDescent="0.15">
      <c r="A10" t="s">
        <v>71</v>
      </c>
      <c r="B10" t="s">
        <v>86</v>
      </c>
      <c r="C10">
        <v>10000</v>
      </c>
      <c r="D10">
        <v>5000</v>
      </c>
      <c r="E10" t="s">
        <v>87</v>
      </c>
      <c r="F10" t="s">
        <v>88</v>
      </c>
      <c r="G10" t="s">
        <v>89</v>
      </c>
      <c r="I10" s="8"/>
    </row>
    <row r="11" spans="1:9" x14ac:dyDescent="0.15">
      <c r="A11" t="s">
        <v>72</v>
      </c>
      <c r="C11">
        <v>851477.9</v>
      </c>
      <c r="D11">
        <v>30460.9</v>
      </c>
      <c r="E11">
        <v>968131.55555555597</v>
      </c>
      <c r="F11">
        <f>D11+C11</f>
        <v>881938.8</v>
      </c>
      <c r="G11" s="23">
        <f>F11/E11</f>
        <v>0.91096999673138968</v>
      </c>
      <c r="I11" s="8"/>
    </row>
    <row r="12" spans="1:9" x14ac:dyDescent="0.15">
      <c r="A12" s="8"/>
      <c r="I12" s="8"/>
    </row>
    <row r="13" spans="1:9" x14ac:dyDescent="0.15">
      <c r="A13" s="8"/>
      <c r="B13" s="8"/>
      <c r="C13" s="8"/>
      <c r="D13" s="8"/>
      <c r="E13" s="8"/>
      <c r="F13" s="8"/>
      <c r="G13" s="8"/>
      <c r="H13" s="8"/>
      <c r="I13" s="8"/>
    </row>
    <row r="18" spans="5:6" x14ac:dyDescent="0.15">
      <c r="E18" s="19"/>
      <c r="F18" s="18"/>
    </row>
  </sheetData>
  <phoneticPr fontId="12" type="noConversion"/>
  <hyperlinks>
    <hyperlink ref="B6" r:id="rId1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cols>
    <col min="1" max="1" width="17.375" customWidth="1"/>
    <col min="8" max="8" width="14.875" customWidth="1"/>
  </cols>
  <sheetData>
    <row r="1" spans="1:7" x14ac:dyDescent="0.15">
      <c r="A1" t="s">
        <v>71</v>
      </c>
      <c r="B1" t="s">
        <v>86</v>
      </c>
      <c r="C1">
        <v>500</v>
      </c>
      <c r="D1">
        <v>1000</v>
      </c>
      <c r="E1" t="s">
        <v>10</v>
      </c>
      <c r="F1" t="s">
        <v>68</v>
      </c>
      <c r="G1" t="s">
        <v>90</v>
      </c>
    </row>
    <row r="2" spans="1:7" x14ac:dyDescent="0.15">
      <c r="A2" t="s">
        <v>72</v>
      </c>
      <c r="C2">
        <v>838417</v>
      </c>
      <c r="D2">
        <v>83281</v>
      </c>
      <c r="E2" s="4">
        <v>1088106.264</v>
      </c>
      <c r="F2">
        <f>SUM(C2:D2)</f>
        <v>921698</v>
      </c>
      <c r="G2" s="23">
        <f>F2/E2</f>
        <v>0.84706616485391362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cols>
    <col min="1" max="1" width="25" customWidth="1"/>
  </cols>
  <sheetData>
    <row r="1" spans="1:7" x14ac:dyDescent="0.15">
      <c r="A1" t="s">
        <v>71</v>
      </c>
      <c r="B1" t="s">
        <v>86</v>
      </c>
      <c r="C1">
        <v>50</v>
      </c>
      <c r="D1">
        <v>100</v>
      </c>
      <c r="E1" t="s">
        <v>10</v>
      </c>
      <c r="F1" t="s">
        <v>67</v>
      </c>
      <c r="G1" t="s">
        <v>6</v>
      </c>
    </row>
    <row r="2" spans="1:7" x14ac:dyDescent="0.15">
      <c r="A2" t="s">
        <v>72</v>
      </c>
      <c r="C2">
        <v>1658341</v>
      </c>
      <c r="D2">
        <v>1844828</v>
      </c>
      <c r="E2">
        <v>4957954</v>
      </c>
      <c r="F2">
        <f>SUM(C2:D2)</f>
        <v>3503169</v>
      </c>
      <c r="G2" s="23">
        <f>F2/E2</f>
        <v>0.70657553498882808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A2" sqref="A2"/>
    </sheetView>
  </sheetViews>
  <sheetFormatPr defaultColWidth="11" defaultRowHeight="14.25" x14ac:dyDescent="0.15"/>
  <sheetData>
    <row r="1" spans="1:11" x14ac:dyDescent="0.15">
      <c r="A1" t="s">
        <v>22</v>
      </c>
    </row>
    <row r="2" spans="1:11" x14ac:dyDescent="0.15">
      <c r="A2" t="s">
        <v>21</v>
      </c>
    </row>
    <row r="3" spans="1:11" x14ac:dyDescent="0.15">
      <c r="A3">
        <v>2014</v>
      </c>
      <c r="B3">
        <v>5</v>
      </c>
      <c r="C3">
        <v>10</v>
      </c>
      <c r="D3">
        <v>20</v>
      </c>
      <c r="E3">
        <v>50</v>
      </c>
      <c r="F3">
        <v>100</v>
      </c>
      <c r="G3">
        <v>200</v>
      </c>
      <c r="H3">
        <v>500</v>
      </c>
      <c r="I3" t="s">
        <v>10</v>
      </c>
      <c r="J3" t="s">
        <v>6</v>
      </c>
      <c r="K3" t="s">
        <v>7</v>
      </c>
    </row>
    <row r="4" spans="1:11" x14ac:dyDescent="0.15">
      <c r="A4" t="s">
        <v>14</v>
      </c>
      <c r="B4">
        <v>-531</v>
      </c>
      <c r="C4">
        <v>-1009</v>
      </c>
      <c r="D4">
        <v>-8863</v>
      </c>
      <c r="E4">
        <v>21111</v>
      </c>
      <c r="F4">
        <v>-802</v>
      </c>
      <c r="G4">
        <v>6151</v>
      </c>
      <c r="H4">
        <v>-2459</v>
      </c>
      <c r="I4">
        <f>SUM(B4:H4)</f>
        <v>13598</v>
      </c>
      <c r="J4">
        <f>SUM(E4:H4)/I4</f>
        <v>1.7650389763200471</v>
      </c>
      <c r="K4">
        <f>H4/I4</f>
        <v>-0.18083541697308428</v>
      </c>
    </row>
    <row r="5" spans="1:11" x14ac:dyDescent="0.15">
      <c r="A5" t="s">
        <v>24</v>
      </c>
    </row>
    <row r="6" spans="1:11" x14ac:dyDescent="0.15">
      <c r="A6" t="s">
        <v>23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B2"/>
    </sheetView>
  </sheetViews>
  <sheetFormatPr defaultColWidth="11" defaultRowHeight="14.25" x14ac:dyDescent="0.15"/>
  <cols>
    <col min="8" max="8" width="11.875" bestFit="1" customWidth="1"/>
  </cols>
  <sheetData>
    <row r="1" spans="1:8" ht="15" x14ac:dyDescent="0.2">
      <c r="A1" t="s">
        <v>71</v>
      </c>
      <c r="B1" t="s">
        <v>86</v>
      </c>
      <c r="C1">
        <v>200</v>
      </c>
      <c r="D1">
        <v>500</v>
      </c>
      <c r="E1">
        <v>1000</v>
      </c>
      <c r="F1" s="2" t="s">
        <v>0</v>
      </c>
      <c r="G1" t="s">
        <v>91</v>
      </c>
      <c r="H1" t="s">
        <v>92</v>
      </c>
    </row>
    <row r="2" spans="1:8" ht="15" x14ac:dyDescent="0.2">
      <c r="A2" t="s">
        <v>72</v>
      </c>
      <c r="C2" s="2">
        <v>6056.3</v>
      </c>
      <c r="D2" s="2">
        <v>18354.900000000001</v>
      </c>
      <c r="E2" s="7">
        <v>17947.2</v>
      </c>
      <c r="F2" s="2">
        <v>44995</v>
      </c>
      <c r="G2">
        <f>SUM(C2:E2)</f>
        <v>42358.400000000001</v>
      </c>
      <c r="H2" s="23">
        <f>G2/F2</f>
        <v>0.94140237804200466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sheetData>
    <row r="1" spans="1:7" x14ac:dyDescent="0.15">
      <c r="A1" t="s">
        <v>71</v>
      </c>
      <c r="B1" t="s">
        <v>86</v>
      </c>
      <c r="C1">
        <v>1000</v>
      </c>
      <c r="D1">
        <v>5000</v>
      </c>
      <c r="E1" t="s">
        <v>70</v>
      </c>
      <c r="F1" t="s">
        <v>93</v>
      </c>
      <c r="G1" t="s">
        <v>94</v>
      </c>
    </row>
    <row r="2" spans="1:7" x14ac:dyDescent="0.15">
      <c r="A2" t="s">
        <v>74</v>
      </c>
      <c r="C2" s="6">
        <v>2184.71</v>
      </c>
      <c r="D2" s="6">
        <v>6018.75</v>
      </c>
      <c r="E2" s="6">
        <v>8770.5</v>
      </c>
      <c r="F2" s="6">
        <f>SUM(C2:D2)</f>
        <v>8203.4599999999991</v>
      </c>
      <c r="G2" s="23">
        <f>F2/E2</f>
        <v>0.9353469015449517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sqref="A1:B2"/>
    </sheetView>
  </sheetViews>
  <sheetFormatPr defaultColWidth="8.875" defaultRowHeight="13.5" x14ac:dyDescent="0.15"/>
  <cols>
    <col min="1" max="2" width="8.875" style="9"/>
    <col min="3" max="3" width="13.875" style="9" bestFit="1" customWidth="1"/>
    <col min="4" max="6" width="13.5" style="9" bestFit="1" customWidth="1"/>
    <col min="7" max="7" width="9.5" style="9" bestFit="1" customWidth="1"/>
    <col min="8" max="11" width="8.875" style="9"/>
    <col min="12" max="12" width="9.5" style="9" bestFit="1" customWidth="1"/>
    <col min="13" max="16384" width="8.875" style="9"/>
  </cols>
  <sheetData>
    <row r="1" spans="1:13" ht="14.25" x14ac:dyDescent="0.15">
      <c r="A1" t="s">
        <v>71</v>
      </c>
      <c r="B1" t="s">
        <v>86</v>
      </c>
      <c r="C1" s="12">
        <v>2</v>
      </c>
      <c r="D1" s="12">
        <v>5</v>
      </c>
      <c r="E1" s="12">
        <v>10</v>
      </c>
      <c r="F1" s="12">
        <v>20</v>
      </c>
      <c r="G1" s="12">
        <v>50</v>
      </c>
      <c r="H1" s="12">
        <v>100</v>
      </c>
      <c r="I1" s="12">
        <v>1000</v>
      </c>
      <c r="J1" s="12">
        <v>10000</v>
      </c>
      <c r="K1" s="12" t="s">
        <v>95</v>
      </c>
      <c r="L1" s="9" t="s">
        <v>96</v>
      </c>
      <c r="M1" s="9" t="s">
        <v>97</v>
      </c>
    </row>
    <row r="2" spans="1:13" ht="14.25" x14ac:dyDescent="0.15">
      <c r="A2" t="s">
        <v>74</v>
      </c>
      <c r="B2"/>
      <c r="C2" s="11">
        <v>625.80999999999995</v>
      </c>
      <c r="D2" s="11">
        <v>272.2</v>
      </c>
      <c r="E2" s="11">
        <v>1908.33</v>
      </c>
      <c r="F2" s="11">
        <v>59.25</v>
      </c>
      <c r="G2" s="11">
        <v>10214.41</v>
      </c>
      <c r="H2" s="11">
        <v>2657.45</v>
      </c>
      <c r="I2" s="11">
        <v>13128.64</v>
      </c>
      <c r="J2" s="11">
        <v>1600.73</v>
      </c>
      <c r="K2" s="12">
        <v>30466.82</v>
      </c>
      <c r="L2" s="11">
        <f>SUM(G2:J2)</f>
        <v>27601.23</v>
      </c>
      <c r="M2" s="24">
        <f>L2/K2</f>
        <v>0.90594390881621378</v>
      </c>
    </row>
    <row r="3" spans="1:13" x14ac:dyDescent="0.15">
      <c r="D3" s="10"/>
      <c r="E3" s="10"/>
      <c r="F3" s="10"/>
    </row>
    <row r="4" spans="1:13" x14ac:dyDescent="0.15">
      <c r="D4" s="10"/>
      <c r="E4" s="10"/>
      <c r="F4" s="10"/>
    </row>
    <row r="5" spans="1:13" x14ac:dyDescent="0.15">
      <c r="D5" s="10"/>
      <c r="E5" s="10"/>
      <c r="F5" s="10"/>
    </row>
    <row r="6" spans="1:13" x14ac:dyDescent="0.15">
      <c r="D6" s="10"/>
      <c r="E6" s="10"/>
      <c r="F6" s="10"/>
    </row>
    <row r="7" spans="1:13" x14ac:dyDescent="0.15">
      <c r="D7" s="10"/>
      <c r="E7" s="10"/>
      <c r="F7" s="10"/>
    </row>
  </sheetData>
  <phoneticPr fontId="12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C8" sqref="C8"/>
    </sheetView>
  </sheetViews>
  <sheetFormatPr defaultColWidth="11" defaultRowHeight="14.25" x14ac:dyDescent="0.15"/>
  <cols>
    <col min="1" max="1" width="18" customWidth="1"/>
    <col min="2" max="2" width="18.125" customWidth="1"/>
    <col min="8" max="8" width="14.75" customWidth="1"/>
    <col min="9" max="9" width="17.375" customWidth="1"/>
  </cols>
  <sheetData>
    <row r="1" spans="1:11" x14ac:dyDescent="0.15">
      <c r="A1" t="s">
        <v>71</v>
      </c>
      <c r="B1" t="s">
        <v>76</v>
      </c>
      <c r="C1">
        <v>1</v>
      </c>
      <c r="D1">
        <v>2</v>
      </c>
      <c r="E1">
        <v>5</v>
      </c>
      <c r="F1">
        <v>10</v>
      </c>
      <c r="G1">
        <v>20</v>
      </c>
      <c r="H1">
        <v>50</v>
      </c>
      <c r="I1">
        <v>100</v>
      </c>
      <c r="J1" t="s">
        <v>66</v>
      </c>
      <c r="K1" t="s">
        <v>65</v>
      </c>
    </row>
    <row r="2" spans="1:11" x14ac:dyDescent="0.15">
      <c r="A2" t="s">
        <v>30</v>
      </c>
      <c r="C2">
        <v>0.5</v>
      </c>
      <c r="D2">
        <v>846.4</v>
      </c>
      <c r="E2">
        <v>1575.5</v>
      </c>
      <c r="F2">
        <v>3363</v>
      </c>
      <c r="G2">
        <v>7004</v>
      </c>
      <c r="H2">
        <v>17510</v>
      </c>
      <c r="I2">
        <v>228080.00000000003</v>
      </c>
      <c r="J2">
        <v>258379.40000000002</v>
      </c>
      <c r="K2">
        <f>I2/J2</f>
        <v>0.88273291136986931</v>
      </c>
    </row>
    <row r="3" spans="1:11" x14ac:dyDescent="0.15">
      <c r="K3" s="23"/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sheetData>
    <row r="1" spans="1:7" x14ac:dyDescent="0.15">
      <c r="A1" t="s">
        <v>71</v>
      </c>
      <c r="B1" t="s">
        <v>86</v>
      </c>
      <c r="C1">
        <v>100</v>
      </c>
      <c r="D1">
        <v>200</v>
      </c>
      <c r="E1" t="s">
        <v>10</v>
      </c>
      <c r="F1" t="s">
        <v>98</v>
      </c>
      <c r="G1" t="s">
        <v>85</v>
      </c>
    </row>
    <row r="2" spans="1:7" x14ac:dyDescent="0.15">
      <c r="A2" t="s">
        <v>74</v>
      </c>
      <c r="C2">
        <v>75852</v>
      </c>
      <c r="D2">
        <v>38971</v>
      </c>
      <c r="E2">
        <v>134993</v>
      </c>
      <c r="F2">
        <f>SUM(C2:D2)</f>
        <v>114823</v>
      </c>
      <c r="G2" s="23">
        <f>F2/E2</f>
        <v>0.85058484514011834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sheetData>
    <row r="1" spans="1:7" x14ac:dyDescent="0.15">
      <c r="A1" t="s">
        <v>71</v>
      </c>
      <c r="B1" t="s">
        <v>86</v>
      </c>
      <c r="C1">
        <v>500</v>
      </c>
      <c r="D1">
        <v>1000</v>
      </c>
      <c r="E1" t="s">
        <v>70</v>
      </c>
      <c r="F1" t="s">
        <v>99</v>
      </c>
      <c r="G1" t="s">
        <v>90</v>
      </c>
    </row>
    <row r="2" spans="1:7" ht="16.5" x14ac:dyDescent="0.25">
      <c r="A2" t="s">
        <v>72</v>
      </c>
      <c r="C2" s="5">
        <v>49789</v>
      </c>
      <c r="D2" s="5">
        <v>4198</v>
      </c>
      <c r="E2" s="5">
        <v>68193</v>
      </c>
      <c r="F2">
        <f>SUM(C2:D2)</f>
        <v>53987</v>
      </c>
      <c r="G2" s="23">
        <f>F2/E2</f>
        <v>0.79167949789567849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sqref="A1:B2"/>
    </sheetView>
  </sheetViews>
  <sheetFormatPr defaultColWidth="11" defaultRowHeight="14.25" x14ac:dyDescent="0.15"/>
  <sheetData>
    <row r="1" spans="1:11" x14ac:dyDescent="0.15">
      <c r="A1" t="s">
        <v>71</v>
      </c>
      <c r="B1" t="s">
        <v>86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10</v>
      </c>
      <c r="J1" t="s">
        <v>100</v>
      </c>
      <c r="K1" t="s">
        <v>97</v>
      </c>
    </row>
    <row r="2" spans="1:11" x14ac:dyDescent="0.15">
      <c r="A2" t="s">
        <v>72</v>
      </c>
      <c r="D2">
        <v>2582.6</v>
      </c>
      <c r="E2">
        <v>12076.8</v>
      </c>
      <c r="F2">
        <v>10428.9</v>
      </c>
      <c r="G2">
        <v>104.8</v>
      </c>
      <c r="H2">
        <v>45213.3</v>
      </c>
      <c r="I2">
        <v>72881.899999999994</v>
      </c>
      <c r="J2">
        <f>SUM(D2:H2)</f>
        <v>70406.399999999994</v>
      </c>
      <c r="K2" s="23">
        <f>J2/I2</f>
        <v>0.96603409076876423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A4" sqref="A4"/>
    </sheetView>
  </sheetViews>
  <sheetFormatPr defaultColWidth="11" defaultRowHeight="14.25" x14ac:dyDescent="0.15"/>
  <sheetData>
    <row r="1" spans="1:5" x14ac:dyDescent="0.15">
      <c r="A1" t="s">
        <v>71</v>
      </c>
      <c r="B1" t="s">
        <v>101</v>
      </c>
      <c r="C1" t="s">
        <v>19</v>
      </c>
      <c r="D1" t="s">
        <v>20</v>
      </c>
      <c r="E1" t="s">
        <v>16</v>
      </c>
    </row>
    <row r="2" spans="1:5" x14ac:dyDescent="0.15">
      <c r="A2" t="s">
        <v>74</v>
      </c>
      <c r="C2" s="23">
        <v>4.9299999999999997E-2</v>
      </c>
      <c r="D2" s="23">
        <v>0.84689999999999999</v>
      </c>
      <c r="E2" s="23">
        <f>C2+D2</f>
        <v>0.8962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"/>
  <sheetViews>
    <sheetView topLeftCell="B1" workbookViewId="0">
      <selection activeCell="B1" sqref="B1:C2"/>
    </sheetView>
  </sheetViews>
  <sheetFormatPr defaultColWidth="11" defaultRowHeight="14.25" x14ac:dyDescent="0.15"/>
  <cols>
    <col min="2" max="2" width="13.375" customWidth="1"/>
    <col min="11" max="11" width="13.875" customWidth="1"/>
  </cols>
  <sheetData>
    <row r="1" spans="2:6" x14ac:dyDescent="0.15">
      <c r="B1" t="s">
        <v>71</v>
      </c>
      <c r="C1" t="s">
        <v>86</v>
      </c>
      <c r="D1">
        <v>1000</v>
      </c>
      <c r="E1" t="s">
        <v>0</v>
      </c>
      <c r="F1" t="s">
        <v>102</v>
      </c>
    </row>
    <row r="2" spans="2:6" x14ac:dyDescent="0.15">
      <c r="B2" t="s">
        <v>72</v>
      </c>
      <c r="D2">
        <v>1318903</v>
      </c>
      <c r="E2">
        <v>1599736</v>
      </c>
      <c r="F2" s="23">
        <f>D2/E2</f>
        <v>0.82445040931753744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sqref="A1:B2"/>
    </sheetView>
  </sheetViews>
  <sheetFormatPr defaultColWidth="11" defaultRowHeight="14.25" x14ac:dyDescent="0.15"/>
  <cols>
    <col min="2" max="2" width="17.625" customWidth="1"/>
    <col min="3" max="3" width="16.5" customWidth="1"/>
    <col min="4" max="4" width="16.625" customWidth="1"/>
    <col min="5" max="5" width="18" customWidth="1"/>
    <col min="6" max="6" width="16.125" bestFit="1" customWidth="1"/>
    <col min="7" max="7" width="17.75" customWidth="1"/>
  </cols>
  <sheetData>
    <row r="1" spans="1:8" x14ac:dyDescent="0.15">
      <c r="A1" t="s">
        <v>71</v>
      </c>
      <c r="B1" t="s">
        <v>86</v>
      </c>
      <c r="C1">
        <v>50</v>
      </c>
      <c r="D1">
        <v>100</v>
      </c>
      <c r="E1">
        <v>200</v>
      </c>
      <c r="F1" t="s">
        <v>67</v>
      </c>
      <c r="G1" t="s">
        <v>0</v>
      </c>
      <c r="H1" t="s">
        <v>97</v>
      </c>
    </row>
    <row r="2" spans="1:8" x14ac:dyDescent="0.15">
      <c r="A2" t="s">
        <v>72</v>
      </c>
      <c r="C2">
        <v>279555084</v>
      </c>
      <c r="D2">
        <v>530645128</v>
      </c>
      <c r="E2">
        <v>143710211</v>
      </c>
      <c r="F2">
        <f>SUM(C2:E2)</f>
        <v>953910423</v>
      </c>
      <c r="G2">
        <v>1633691494</v>
      </c>
      <c r="H2" s="23">
        <f>F2/G2</f>
        <v>0.58389875108206934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sqref="A1:B2"/>
    </sheetView>
  </sheetViews>
  <sheetFormatPr defaultColWidth="11" defaultRowHeight="14.25" x14ac:dyDescent="0.15"/>
  <sheetData>
    <row r="1" spans="1:7" x14ac:dyDescent="0.15">
      <c r="A1" t="s">
        <v>71</v>
      </c>
      <c r="B1" t="s">
        <v>86</v>
      </c>
      <c r="C1">
        <v>20</v>
      </c>
      <c r="D1">
        <v>50</v>
      </c>
      <c r="E1" t="s">
        <v>10</v>
      </c>
      <c r="F1" t="s">
        <v>103</v>
      </c>
      <c r="G1" t="s">
        <v>104</v>
      </c>
    </row>
    <row r="2" spans="1:7" x14ac:dyDescent="0.15">
      <c r="A2" t="s">
        <v>72</v>
      </c>
      <c r="C2">
        <v>38912</v>
      </c>
      <c r="D2">
        <v>11788</v>
      </c>
      <c r="E2">
        <v>73892</v>
      </c>
      <c r="F2">
        <f>SUM(C2:D2)</f>
        <v>50700</v>
      </c>
      <c r="G2" s="23">
        <f>F2/E2</f>
        <v>0.68613652357494725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J9" sqref="J9"/>
    </sheetView>
  </sheetViews>
  <sheetFormatPr defaultRowHeight="14.25" x14ac:dyDescent="0.15"/>
  <sheetData>
    <row r="1" spans="1:7" x14ac:dyDescent="0.15">
      <c r="A1" t="s">
        <v>71</v>
      </c>
      <c r="B1" t="s">
        <v>86</v>
      </c>
      <c r="C1">
        <v>50</v>
      </c>
      <c r="D1">
        <v>100</v>
      </c>
      <c r="E1" t="s">
        <v>70</v>
      </c>
      <c r="F1" t="s">
        <v>96</v>
      </c>
      <c r="G1" t="s">
        <v>6</v>
      </c>
    </row>
    <row r="2" spans="1:7" x14ac:dyDescent="0.15">
      <c r="A2" t="s">
        <v>72</v>
      </c>
      <c r="C2">
        <v>79.8</v>
      </c>
      <c r="D2">
        <v>1082.2</v>
      </c>
      <c r="E2">
        <v>1380</v>
      </c>
      <c r="F2">
        <f>SUM(C2:D2)</f>
        <v>1162</v>
      </c>
      <c r="G2" s="23">
        <f>F2/E2</f>
        <v>0.84202898550724636</v>
      </c>
    </row>
  </sheetData>
  <phoneticPr fontId="1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8" sqref="D8"/>
    </sheetView>
  </sheetViews>
  <sheetFormatPr defaultColWidth="11" defaultRowHeight="14.25" x14ac:dyDescent="0.15"/>
  <cols>
    <col min="1" max="1" width="17.625" customWidth="1"/>
  </cols>
  <sheetData>
    <row r="1" spans="1:7" x14ac:dyDescent="0.15">
      <c r="A1" t="s">
        <v>71</v>
      </c>
      <c r="B1" t="s">
        <v>76</v>
      </c>
      <c r="C1">
        <v>50</v>
      </c>
      <c r="D1">
        <v>100</v>
      </c>
      <c r="E1" t="s">
        <v>10</v>
      </c>
      <c r="F1" t="s">
        <v>67</v>
      </c>
      <c r="G1" t="s">
        <v>6</v>
      </c>
    </row>
    <row r="2" spans="1:7" x14ac:dyDescent="0.15">
      <c r="A2">
        <v>2015.6</v>
      </c>
      <c r="C2">
        <v>30414</v>
      </c>
      <c r="D2">
        <v>29951</v>
      </c>
      <c r="E2">
        <v>65481</v>
      </c>
      <c r="F2">
        <f>SUM(C2:D2)</f>
        <v>60365</v>
      </c>
      <c r="G2" s="23">
        <f>F2/E2</f>
        <v>0.92187046624211599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topLeftCell="B1" workbookViewId="0">
      <selection activeCell="E12" sqref="E12"/>
    </sheetView>
  </sheetViews>
  <sheetFormatPr defaultColWidth="11" defaultRowHeight="14.25" x14ac:dyDescent="0.15"/>
  <cols>
    <col min="1" max="1" width="25.125" customWidth="1"/>
    <col min="2" max="2" width="20.25" customWidth="1"/>
    <col min="8" max="8" width="18.875" customWidth="1"/>
    <col min="9" max="9" width="19.125" customWidth="1"/>
    <col min="11" max="11" width="12.75" bestFit="1" customWidth="1"/>
  </cols>
  <sheetData>
    <row r="1" spans="2:8" x14ac:dyDescent="0.15">
      <c r="B1" t="s">
        <v>71</v>
      </c>
      <c r="C1" t="s">
        <v>76</v>
      </c>
      <c r="D1">
        <v>50</v>
      </c>
      <c r="E1">
        <v>100</v>
      </c>
      <c r="F1" t="s">
        <v>10</v>
      </c>
      <c r="G1" t="s">
        <v>67</v>
      </c>
      <c r="H1" t="s">
        <v>6</v>
      </c>
    </row>
    <row r="2" spans="2:8" x14ac:dyDescent="0.15">
      <c r="B2" t="s">
        <v>72</v>
      </c>
      <c r="D2">
        <v>108179924350</v>
      </c>
      <c r="E2">
        <v>84605949400</v>
      </c>
      <c r="F2">
        <v>225485183623.09</v>
      </c>
      <c r="G2">
        <v>192785873750</v>
      </c>
      <c r="H2" s="23">
        <f>G2/F2</f>
        <v>0.85498244564153469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B2"/>
    </sheetView>
  </sheetViews>
  <sheetFormatPr defaultColWidth="11" defaultRowHeight="14.25" x14ac:dyDescent="0.15"/>
  <cols>
    <col min="8" max="8" width="14.375" customWidth="1"/>
  </cols>
  <sheetData>
    <row r="1" spans="1:9" x14ac:dyDescent="0.15">
      <c r="A1" t="s">
        <v>71</v>
      </c>
      <c r="B1" t="s">
        <v>76</v>
      </c>
      <c r="C1">
        <v>50</v>
      </c>
      <c r="D1">
        <v>100</v>
      </c>
      <c r="E1">
        <v>500</v>
      </c>
      <c r="F1">
        <v>1000</v>
      </c>
      <c r="G1" t="s">
        <v>73</v>
      </c>
      <c r="H1" t="s">
        <v>10</v>
      </c>
      <c r="I1" t="s">
        <v>6</v>
      </c>
    </row>
    <row r="2" spans="1:9" x14ac:dyDescent="0.15">
      <c r="A2" t="s">
        <v>72</v>
      </c>
      <c r="C2">
        <v>12017824</v>
      </c>
      <c r="D2">
        <v>41032170</v>
      </c>
      <c r="E2">
        <v>20</v>
      </c>
      <c r="F2">
        <v>794627</v>
      </c>
      <c r="G2">
        <v>53844641</v>
      </c>
      <c r="H2">
        <v>75496908</v>
      </c>
      <c r="I2">
        <f>G2/H2</f>
        <v>0.71320326125144096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11" sqref="E11"/>
    </sheetView>
  </sheetViews>
  <sheetFormatPr defaultColWidth="11" defaultRowHeight="14.25" x14ac:dyDescent="0.15"/>
  <cols>
    <col min="2" max="2" width="11.625" bestFit="1" customWidth="1"/>
    <col min="3" max="3" width="11.625" customWidth="1"/>
    <col min="4" max="4" width="11.625" bestFit="1" customWidth="1"/>
    <col min="7" max="7" width="13.875" bestFit="1" customWidth="1"/>
  </cols>
  <sheetData>
    <row r="1" spans="1:6" x14ac:dyDescent="0.15">
      <c r="A1" t="s">
        <v>71</v>
      </c>
      <c r="B1" t="s">
        <v>76</v>
      </c>
      <c r="C1">
        <v>10000</v>
      </c>
      <c r="D1">
        <v>20000</v>
      </c>
      <c r="E1" t="s">
        <v>75</v>
      </c>
      <c r="F1" t="s">
        <v>28</v>
      </c>
    </row>
    <row r="2" spans="1:6" x14ac:dyDescent="0.15">
      <c r="A2" t="s">
        <v>74</v>
      </c>
      <c r="C2">
        <v>4076067.4</v>
      </c>
      <c r="D2">
        <v>2414066.6</v>
      </c>
      <c r="E2">
        <v>7578075.9000000004</v>
      </c>
      <c r="F2">
        <f>D2/E2</f>
        <v>0.31855930606342964</v>
      </c>
    </row>
    <row r="3" spans="1:6" ht="19.5" x14ac:dyDescent="0.3">
      <c r="A3" s="15"/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sqref="A1:B2"/>
    </sheetView>
  </sheetViews>
  <sheetFormatPr defaultColWidth="11" defaultRowHeight="14.25" x14ac:dyDescent="0.15"/>
  <cols>
    <col min="2" max="2" width="19.75" customWidth="1"/>
  </cols>
  <sheetData>
    <row r="1" spans="1:9" x14ac:dyDescent="0.15">
      <c r="A1" t="s">
        <v>71</v>
      </c>
      <c r="B1" t="s">
        <v>76</v>
      </c>
      <c r="C1">
        <v>1</v>
      </c>
      <c r="D1">
        <v>2</v>
      </c>
      <c r="E1">
        <v>5</v>
      </c>
      <c r="F1">
        <v>50</v>
      </c>
      <c r="G1">
        <v>100</v>
      </c>
      <c r="H1" t="s">
        <v>10</v>
      </c>
      <c r="I1" t="s">
        <v>15</v>
      </c>
    </row>
    <row r="2" spans="1:9" x14ac:dyDescent="0.15">
      <c r="A2" t="s">
        <v>74</v>
      </c>
      <c r="C2">
        <v>581.59</v>
      </c>
      <c r="D2">
        <v>38.99</v>
      </c>
      <c r="E2">
        <v>895.54</v>
      </c>
      <c r="F2">
        <v>3229.79</v>
      </c>
      <c r="G2">
        <v>58253.31</v>
      </c>
      <c r="H2">
        <v>67074.080000000002</v>
      </c>
      <c r="I2">
        <f>G2/H2</f>
        <v>0.86849212095044759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sqref="A1:B2"/>
    </sheetView>
  </sheetViews>
  <sheetFormatPr defaultColWidth="10.875" defaultRowHeight="14.25" x14ac:dyDescent="0.15"/>
  <cols>
    <col min="1" max="1" width="10.875" style="9"/>
    <col min="2" max="2" width="22.875" customWidth="1"/>
    <col min="11" max="16384" width="10.875" style="9"/>
  </cols>
  <sheetData>
    <row r="1" spans="1:10" x14ac:dyDescent="0.15">
      <c r="A1" t="s">
        <v>71</v>
      </c>
      <c r="B1" t="s">
        <v>77</v>
      </c>
      <c r="C1">
        <v>1000</v>
      </c>
      <c r="D1">
        <v>2000</v>
      </c>
      <c r="E1">
        <v>5000</v>
      </c>
      <c r="F1">
        <v>10000</v>
      </c>
      <c r="G1">
        <v>20000</v>
      </c>
      <c r="H1">
        <v>50000</v>
      </c>
      <c r="I1" t="s">
        <v>78</v>
      </c>
      <c r="J1" t="s">
        <v>79</v>
      </c>
    </row>
    <row r="2" spans="1:10" x14ac:dyDescent="0.15">
      <c r="A2" t="s">
        <v>74</v>
      </c>
      <c r="C2">
        <v>164.9</v>
      </c>
      <c r="D2">
        <v>481.5</v>
      </c>
      <c r="E2">
        <v>194.7</v>
      </c>
      <c r="F2">
        <v>296</v>
      </c>
      <c r="G2">
        <v>388.2</v>
      </c>
      <c r="H2">
        <v>845.8</v>
      </c>
      <c r="I2">
        <f t="shared" ref="I2" si="0">SUM(C2:H2)</f>
        <v>2371.1</v>
      </c>
      <c r="J2" s="23">
        <f>H2/I2</f>
        <v>0.35671207456454812</v>
      </c>
    </row>
  </sheetData>
  <phoneticPr fontId="12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selection sqref="A1:B2"/>
    </sheetView>
  </sheetViews>
  <sheetFormatPr defaultColWidth="11" defaultRowHeight="14.25" x14ac:dyDescent="0.15"/>
  <cols>
    <col min="2" max="2" width="21.625" customWidth="1"/>
  </cols>
  <sheetData>
    <row r="1" spans="1:11" x14ac:dyDescent="0.15">
      <c r="A1" t="s">
        <v>71</v>
      </c>
      <c r="B1" t="s">
        <v>76</v>
      </c>
      <c r="C1" t="s">
        <v>80</v>
      </c>
      <c r="D1" t="s">
        <v>81</v>
      </c>
      <c r="E1" t="s">
        <v>82</v>
      </c>
      <c r="F1" t="s">
        <v>83</v>
      </c>
      <c r="G1" t="s">
        <v>84</v>
      </c>
      <c r="H1" t="s">
        <v>31</v>
      </c>
      <c r="I1" t="s">
        <v>68</v>
      </c>
      <c r="J1" t="s">
        <v>31</v>
      </c>
      <c r="K1" t="s">
        <v>35</v>
      </c>
    </row>
    <row r="2" spans="1:11" x14ac:dyDescent="0.15">
      <c r="A2" t="s">
        <v>72</v>
      </c>
      <c r="C2">
        <v>35649</v>
      </c>
      <c r="D2">
        <v>15994</v>
      </c>
      <c r="E2" t="s">
        <v>32</v>
      </c>
      <c r="F2" t="s">
        <v>33</v>
      </c>
      <c r="G2" t="s">
        <v>34</v>
      </c>
      <c r="H2">
        <v>68493</v>
      </c>
      <c r="I2">
        <f>C2+D2</f>
        <v>51643</v>
      </c>
      <c r="J2">
        <v>68493</v>
      </c>
      <c r="K2" s="23">
        <f>I2/J2</f>
        <v>0.75398945877680934</v>
      </c>
    </row>
  </sheetData>
  <phoneticPr fontId="1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Sheet1 (2)</vt:lpstr>
      <vt:lpstr>Argentina</vt:lpstr>
      <vt:lpstr>Australia</vt:lpstr>
      <vt:lpstr>Brazil</vt:lpstr>
      <vt:lpstr>Canada</vt:lpstr>
      <vt:lpstr>Chile</vt:lpstr>
      <vt:lpstr>China</vt:lpstr>
      <vt:lpstr>Colombia</vt:lpstr>
      <vt:lpstr>Denmark</vt:lpstr>
      <vt:lpstr>Eurozone</vt:lpstr>
      <vt:lpstr>HK</vt:lpstr>
      <vt:lpstr>Israel</vt:lpstr>
      <vt:lpstr>Japan</vt:lpstr>
      <vt:lpstr>Mexico</vt:lpstr>
      <vt:lpstr>NZ</vt:lpstr>
      <vt:lpstr>Netherlands</vt:lpstr>
      <vt:lpstr>Norway</vt:lpstr>
      <vt:lpstr>Russia</vt:lpstr>
      <vt:lpstr>Singapore</vt:lpstr>
      <vt:lpstr>South Africa</vt:lpstr>
      <vt:lpstr>Sweden</vt:lpstr>
      <vt:lpstr>Switzerland</vt:lpstr>
      <vt:lpstr>Taiwan</vt:lpstr>
      <vt:lpstr>Thailand</vt:lpstr>
      <vt:lpstr>Turkey</vt:lpstr>
      <vt:lpstr>UK</vt:lpstr>
      <vt:lpstr>US</vt:lpstr>
      <vt:lpstr>Sheet1</vt:lpstr>
    </vt:vector>
  </TitlesOfParts>
  <Company>Harvard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Sky123.Org</cp:lastModifiedBy>
  <dcterms:created xsi:type="dcterms:W3CDTF">2015-09-12T23:14:50Z</dcterms:created>
  <dcterms:modified xsi:type="dcterms:W3CDTF">2016-09-04T16:23:41Z</dcterms:modified>
</cp:coreProperties>
</file>