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9\"/>
    </mc:Choice>
  </mc:AlternateContent>
  <bookViews>
    <workbookView xWindow="0" yWindow="0" windowWidth="19200" windowHeight="7425" tabRatio="500"/>
  </bookViews>
  <sheets>
    <sheet name="Reference" sheetId="3" r:id="rId1"/>
    <sheet name="GDP_Inflation_Default_data" sheetId="2" r:id="rId2"/>
    <sheet name="Figure 9.3" sheetId="4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O102" i="2" l="1"/>
  <c r="IN102" i="2"/>
  <c r="IM102" i="2"/>
  <c r="IP101" i="2"/>
  <c r="IO101" i="2"/>
  <c r="IN101" i="2"/>
  <c r="IM101" i="2"/>
  <c r="IP100" i="2"/>
  <c r="IO100" i="2"/>
  <c r="IN100" i="2"/>
  <c r="IM100" i="2"/>
  <c r="IO99" i="2"/>
  <c r="IN99" i="2"/>
  <c r="IM99" i="2"/>
  <c r="GD49" i="2"/>
  <c r="GD50" i="2"/>
  <c r="IP98" i="2" s="1"/>
  <c r="IO98" i="2"/>
  <c r="IN98" i="2"/>
  <c r="IM98" i="2"/>
  <c r="FZ97" i="2"/>
  <c r="IO97" i="2" s="1"/>
  <c r="FZ96" i="2"/>
  <c r="IO96" i="2"/>
  <c r="IN96" i="2"/>
  <c r="IM96" i="2"/>
  <c r="D93" i="2"/>
  <c r="E93" i="2"/>
  <c r="F93" i="2" s="1"/>
  <c r="G93" i="2" s="1"/>
  <c r="H93" i="2" s="1"/>
  <c r="I93" i="2" s="1"/>
  <c r="J93" i="2" s="1"/>
  <c r="K93" i="2" s="1"/>
  <c r="L93" i="2" s="1"/>
  <c r="M93" i="2" s="1"/>
  <c r="N93" i="2" s="1"/>
  <c r="O93" i="2" s="1"/>
  <c r="P93" i="2" s="1"/>
  <c r="Q93" i="2" s="1"/>
  <c r="R93" i="2" s="1"/>
  <c r="S93" i="2" s="1"/>
  <c r="T93" i="2" s="1"/>
  <c r="U93" i="2" s="1"/>
  <c r="V93" i="2" s="1"/>
  <c r="W93" i="2" s="1"/>
  <c r="X93" i="2" s="1"/>
  <c r="Y93" i="2" s="1"/>
  <c r="Z93" i="2" s="1"/>
  <c r="AA93" i="2" s="1"/>
  <c r="AB93" i="2" s="1"/>
  <c r="AC93" i="2" s="1"/>
  <c r="AD93" i="2" s="1"/>
  <c r="AE93" i="2" s="1"/>
  <c r="AF93" i="2" s="1"/>
  <c r="AG93" i="2" s="1"/>
  <c r="AH93" i="2" s="1"/>
  <c r="AI93" i="2" s="1"/>
  <c r="AJ93" i="2" s="1"/>
  <c r="AK93" i="2" s="1"/>
  <c r="AL93" i="2" s="1"/>
  <c r="AM93" i="2" s="1"/>
  <c r="AN93" i="2" s="1"/>
  <c r="AO93" i="2" s="1"/>
  <c r="AP93" i="2" s="1"/>
  <c r="AQ93" i="2" s="1"/>
  <c r="AR93" i="2" s="1"/>
  <c r="AS93" i="2" s="1"/>
  <c r="AT93" i="2" s="1"/>
  <c r="AU93" i="2" s="1"/>
  <c r="AV93" i="2" s="1"/>
  <c r="AW93" i="2" s="1"/>
  <c r="AX93" i="2" s="1"/>
  <c r="AY93" i="2" s="1"/>
  <c r="AZ93" i="2" s="1"/>
  <c r="BA93" i="2" s="1"/>
  <c r="BB93" i="2" s="1"/>
  <c r="BC93" i="2" s="1"/>
  <c r="BD93" i="2" s="1"/>
  <c r="BE93" i="2" s="1"/>
  <c r="BF93" i="2" s="1"/>
  <c r="BG93" i="2" s="1"/>
  <c r="BH93" i="2" s="1"/>
  <c r="BI93" i="2" s="1"/>
  <c r="BJ93" i="2" s="1"/>
  <c r="BK93" i="2" s="1"/>
  <c r="BL93" i="2" s="1"/>
  <c r="BM93" i="2" s="1"/>
  <c r="BN93" i="2" s="1"/>
  <c r="BO93" i="2" s="1"/>
  <c r="BP93" i="2" s="1"/>
  <c r="BQ93" i="2" s="1"/>
  <c r="BR93" i="2" s="1"/>
  <c r="BS93" i="2" s="1"/>
  <c r="BT93" i="2" s="1"/>
  <c r="BU93" i="2" s="1"/>
  <c r="BV93" i="2" s="1"/>
  <c r="BW93" i="2" s="1"/>
  <c r="BX93" i="2" s="1"/>
  <c r="BY93" i="2" s="1"/>
  <c r="BZ93" i="2" s="1"/>
  <c r="CA93" i="2" s="1"/>
  <c r="CB93" i="2" s="1"/>
  <c r="CC93" i="2" s="1"/>
  <c r="CD93" i="2" s="1"/>
  <c r="CE93" i="2" s="1"/>
  <c r="CF93" i="2" s="1"/>
  <c r="CG93" i="2" s="1"/>
  <c r="CH93" i="2" s="1"/>
  <c r="CI93" i="2" s="1"/>
  <c r="CJ93" i="2" s="1"/>
  <c r="CK93" i="2" s="1"/>
  <c r="CL93" i="2" s="1"/>
  <c r="CM93" i="2" s="1"/>
  <c r="CN93" i="2" s="1"/>
  <c r="CO93" i="2" s="1"/>
  <c r="CP93" i="2" s="1"/>
  <c r="CQ93" i="2" s="1"/>
  <c r="CR93" i="2" s="1"/>
  <c r="CS93" i="2" s="1"/>
  <c r="CT93" i="2" s="1"/>
  <c r="CU93" i="2" s="1"/>
  <c r="CV93" i="2" s="1"/>
  <c r="CW93" i="2" s="1"/>
  <c r="CX93" i="2" s="1"/>
  <c r="CY93" i="2" s="1"/>
  <c r="CZ93" i="2" s="1"/>
  <c r="DA93" i="2" s="1"/>
  <c r="DB93" i="2" s="1"/>
  <c r="DC93" i="2" s="1"/>
  <c r="DD93" i="2" s="1"/>
  <c r="DE93" i="2" s="1"/>
  <c r="DF93" i="2" s="1"/>
  <c r="DG93" i="2" s="1"/>
  <c r="DH93" i="2" s="1"/>
  <c r="DI93" i="2" s="1"/>
  <c r="DJ93" i="2" s="1"/>
  <c r="DK93" i="2" s="1"/>
  <c r="DL93" i="2" s="1"/>
  <c r="DM93" i="2" s="1"/>
  <c r="DN93" i="2" s="1"/>
  <c r="DO93" i="2" s="1"/>
  <c r="DP93" i="2" s="1"/>
  <c r="DQ93" i="2" s="1"/>
  <c r="DR93" i="2" s="1"/>
  <c r="DS93" i="2" s="1"/>
  <c r="DT93" i="2" s="1"/>
  <c r="DU93" i="2" s="1"/>
  <c r="DV93" i="2" s="1"/>
  <c r="DW93" i="2" s="1"/>
  <c r="DX93" i="2" s="1"/>
  <c r="DY93" i="2" s="1"/>
  <c r="DZ93" i="2" s="1"/>
  <c r="EA93" i="2" s="1"/>
  <c r="EB93" i="2" s="1"/>
  <c r="EC93" i="2" s="1"/>
  <c r="ED93" i="2" s="1"/>
  <c r="EE93" i="2" s="1"/>
  <c r="EF93" i="2" s="1"/>
  <c r="EG93" i="2" s="1"/>
  <c r="EH93" i="2" s="1"/>
  <c r="EI93" i="2" s="1"/>
  <c r="EJ93" i="2" s="1"/>
  <c r="EK93" i="2" s="1"/>
  <c r="EL93" i="2" s="1"/>
  <c r="EM93" i="2" s="1"/>
  <c r="EN93" i="2" s="1"/>
  <c r="EO93" i="2" s="1"/>
  <c r="EP93" i="2" s="1"/>
  <c r="EQ93" i="2" s="1"/>
  <c r="ER93" i="2" s="1"/>
  <c r="ES93" i="2" s="1"/>
  <c r="ET93" i="2" s="1"/>
  <c r="EU93" i="2" s="1"/>
  <c r="EV93" i="2" s="1"/>
  <c r="EW93" i="2" s="1"/>
  <c r="EX93" i="2" s="1"/>
  <c r="EY93" i="2" s="1"/>
  <c r="EZ93" i="2" s="1"/>
  <c r="FA93" i="2" s="1"/>
  <c r="FB93" i="2" s="1"/>
  <c r="FC93" i="2" s="1"/>
  <c r="FD93" i="2" s="1"/>
  <c r="FE93" i="2" s="1"/>
  <c r="FF93" i="2" s="1"/>
  <c r="FG93" i="2" s="1"/>
  <c r="FH93" i="2" s="1"/>
  <c r="FI93" i="2" s="1"/>
  <c r="FJ93" i="2" s="1"/>
  <c r="FK93" i="2" s="1"/>
  <c r="FL93" i="2" s="1"/>
  <c r="FM93" i="2" s="1"/>
  <c r="FN93" i="2" s="1"/>
  <c r="FO93" i="2" s="1"/>
  <c r="FP93" i="2" s="1"/>
  <c r="FQ93" i="2" s="1"/>
  <c r="FR93" i="2" s="1"/>
  <c r="FS93" i="2" s="1"/>
  <c r="FT93" i="2" s="1"/>
  <c r="FU93" i="2" s="1"/>
  <c r="FV93" i="2" s="1"/>
  <c r="FW93" i="2" s="1"/>
  <c r="FX93" i="2" s="1"/>
  <c r="FY93" i="2" s="1"/>
  <c r="FZ93" i="2" s="1"/>
  <c r="GA93" i="2" s="1"/>
  <c r="GB93" i="2" s="1"/>
  <c r="GC93" i="2" s="1"/>
  <c r="GD93" i="2" s="1"/>
  <c r="GE93" i="2" s="1"/>
  <c r="GF93" i="2" s="1"/>
  <c r="GG93" i="2" s="1"/>
  <c r="GH93" i="2" s="1"/>
  <c r="GI93" i="2" s="1"/>
  <c r="GJ93" i="2" s="1"/>
  <c r="GK93" i="2" s="1"/>
  <c r="GL93" i="2" s="1"/>
  <c r="GM93" i="2" s="1"/>
  <c r="GN93" i="2" s="1"/>
  <c r="GO93" i="2" s="1"/>
  <c r="GP93" i="2" s="1"/>
  <c r="GQ93" i="2" s="1"/>
  <c r="GR93" i="2" s="1"/>
  <c r="GS93" i="2" s="1"/>
  <c r="GT93" i="2" s="1"/>
  <c r="GU93" i="2" s="1"/>
  <c r="GV93" i="2" s="1"/>
  <c r="GW93" i="2" s="1"/>
  <c r="GX93" i="2" s="1"/>
  <c r="GY93" i="2" s="1"/>
  <c r="GZ93" i="2" s="1"/>
  <c r="HA93" i="2" s="1"/>
  <c r="HB93" i="2" s="1"/>
  <c r="HC93" i="2" s="1"/>
  <c r="HD93" i="2" s="1"/>
  <c r="HE93" i="2" s="1"/>
  <c r="HF93" i="2" s="1"/>
  <c r="HG93" i="2" s="1"/>
  <c r="HH93" i="2" s="1"/>
  <c r="HI93" i="2" s="1"/>
  <c r="HJ93" i="2" s="1"/>
  <c r="HK93" i="2" s="1"/>
  <c r="HL93" i="2" s="1"/>
  <c r="HM93" i="2" s="1"/>
  <c r="HN93" i="2" s="1"/>
  <c r="HO93" i="2" s="1"/>
  <c r="HP93" i="2" s="1"/>
  <c r="HQ93" i="2" s="1"/>
  <c r="HR93" i="2" s="1"/>
  <c r="HS93" i="2" s="1"/>
  <c r="HT93" i="2" s="1"/>
  <c r="HU93" i="2" s="1"/>
  <c r="HV93" i="2" s="1"/>
  <c r="HW93" i="2" s="1"/>
  <c r="HX93" i="2" s="1"/>
  <c r="HY93" i="2" s="1"/>
  <c r="HZ93" i="2" s="1"/>
  <c r="IA93" i="2" s="1"/>
  <c r="IB93" i="2" s="1"/>
  <c r="IC93" i="2" s="1"/>
  <c r="ID93" i="2" s="1"/>
  <c r="IE93" i="2" s="1"/>
  <c r="IF93" i="2" s="1"/>
  <c r="IG93" i="2" s="1"/>
  <c r="IH93" i="2" s="1"/>
  <c r="II93" i="2" s="1"/>
  <c r="IJ93" i="2" s="1"/>
  <c r="IK93" i="2" s="1"/>
  <c r="IL93" i="2" s="1"/>
  <c r="B89" i="2" s="1"/>
  <c r="IV56" i="2"/>
  <c r="BH87" i="2"/>
  <c r="BG87" i="2"/>
  <c r="BF87" i="2"/>
  <c r="BE87" i="2"/>
  <c r="BL86" i="2"/>
  <c r="BH86" i="2"/>
  <c r="BG86" i="2"/>
  <c r="BF86" i="2"/>
  <c r="BE86" i="2"/>
  <c r="BL85" i="2"/>
  <c r="BH85" i="2"/>
  <c r="BG85" i="2"/>
  <c r="BF85" i="2"/>
  <c r="BE85" i="2"/>
  <c r="BH84" i="2"/>
  <c r="BG84" i="2"/>
  <c r="BF84" i="2"/>
  <c r="BE84" i="2"/>
  <c r="BH83" i="2"/>
  <c r="BG83" i="2"/>
  <c r="BF83" i="2"/>
  <c r="BE83" i="2"/>
  <c r="BH82" i="2"/>
  <c r="BG82" i="2"/>
  <c r="BF82" i="2"/>
  <c r="BE82" i="2"/>
  <c r="BH81" i="2"/>
  <c r="BG81" i="2"/>
  <c r="BF81" i="2"/>
  <c r="BE81" i="2"/>
  <c r="D78" i="2"/>
  <c r="E78" i="2" s="1"/>
  <c r="F78" i="2" s="1"/>
  <c r="G78" i="2" s="1"/>
  <c r="H78" i="2" s="1"/>
  <c r="I78" i="2" s="1"/>
  <c r="J78" i="2" s="1"/>
  <c r="K78" i="2" s="1"/>
  <c r="L78" i="2" s="1"/>
  <c r="M78" i="2" s="1"/>
  <c r="N78" i="2" s="1"/>
  <c r="O78" i="2" s="1"/>
  <c r="P78" i="2" s="1"/>
  <c r="Q78" i="2" s="1"/>
  <c r="R78" i="2" s="1"/>
  <c r="S78" i="2" s="1"/>
  <c r="T78" i="2" s="1"/>
  <c r="U78" i="2" s="1"/>
  <c r="V78" i="2" s="1"/>
  <c r="W78" i="2" s="1"/>
  <c r="X78" i="2" s="1"/>
  <c r="Y78" i="2" s="1"/>
  <c r="Z78" i="2" s="1"/>
  <c r="AA78" i="2" s="1"/>
  <c r="AB78" i="2" s="1"/>
  <c r="AC78" i="2" s="1"/>
  <c r="AD78" i="2" s="1"/>
  <c r="AE78" i="2" s="1"/>
  <c r="AF78" i="2" s="1"/>
  <c r="AG78" i="2" s="1"/>
  <c r="AH78" i="2" s="1"/>
  <c r="AI78" i="2" s="1"/>
  <c r="AJ78" i="2" s="1"/>
  <c r="AK78" i="2" s="1"/>
  <c r="AL78" i="2" s="1"/>
  <c r="AM78" i="2" s="1"/>
  <c r="AN78" i="2" s="1"/>
  <c r="AO78" i="2" s="1"/>
  <c r="AP78" i="2" s="1"/>
  <c r="AQ78" i="2" s="1"/>
  <c r="AR78" i="2" s="1"/>
  <c r="AS78" i="2" s="1"/>
  <c r="AT78" i="2" s="1"/>
  <c r="AU78" i="2" s="1"/>
  <c r="AV78" i="2" s="1"/>
  <c r="AW78" i="2" s="1"/>
  <c r="AX78" i="2" s="1"/>
  <c r="AY78" i="2" s="1"/>
  <c r="AZ78" i="2" s="1"/>
  <c r="BA78" i="2" s="1"/>
  <c r="BB78" i="2" s="1"/>
  <c r="BC78" i="2" s="1"/>
  <c r="BD78" i="2" s="1"/>
  <c r="B74" i="2" s="1"/>
  <c r="BX12" i="2"/>
  <c r="IV58" i="2"/>
  <c r="IU55" i="2"/>
  <c r="IT55" i="2"/>
  <c r="IS55" i="2"/>
  <c r="Q25" i="4" s="1"/>
  <c r="IV54" i="2"/>
  <c r="IU54" i="2"/>
  <c r="IT54" i="2"/>
  <c r="IS54" i="2"/>
  <c r="Q24" i="4" s="1"/>
  <c r="IV53" i="2"/>
  <c r="IU53" i="2"/>
  <c r="IT53" i="2"/>
  <c r="IS53" i="2"/>
  <c r="Q23" i="4" s="1"/>
  <c r="IU52" i="2"/>
  <c r="IT52" i="2"/>
  <c r="IS52" i="2"/>
  <c r="Q22" i="4" s="1"/>
  <c r="IV51" i="2"/>
  <c r="IU51" i="2"/>
  <c r="IT51" i="2"/>
  <c r="IS51" i="2"/>
  <c r="Q21" i="4" s="1"/>
  <c r="IV50" i="2"/>
  <c r="IV49" i="2"/>
  <c r="IU49" i="2"/>
  <c r="IT49" i="2"/>
  <c r="IS49" i="2"/>
  <c r="Q19" i="4" s="1"/>
  <c r="N19" i="4" s="1"/>
  <c r="IV44" i="2"/>
  <c r="IV43" i="2"/>
  <c r="IV42" i="2"/>
  <c r="IU41" i="2"/>
  <c r="IT41" i="2"/>
  <c r="IS41" i="2"/>
  <c r="IV40" i="2"/>
  <c r="IU40" i="2"/>
  <c r="IT40" i="2"/>
  <c r="IS40" i="2"/>
  <c r="IV39" i="2"/>
  <c r="IU39" i="2"/>
  <c r="IT39" i="2"/>
  <c r="IS39" i="2"/>
  <c r="IU38" i="2"/>
  <c r="IT38" i="2"/>
  <c r="IS38" i="2"/>
  <c r="IV37" i="2"/>
  <c r="IU37" i="2"/>
  <c r="IT37" i="2"/>
  <c r="IS37" i="2"/>
  <c r="IV36" i="2"/>
  <c r="IU36" i="2"/>
  <c r="IT36" i="2"/>
  <c r="IS36" i="2"/>
  <c r="IV35" i="2"/>
  <c r="IU35" i="2"/>
  <c r="IT35" i="2"/>
  <c r="IS35" i="2"/>
  <c r="D32" i="2"/>
  <c r="E32" i="2" s="1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P32" i="2" s="1"/>
  <c r="Q32" i="2" s="1"/>
  <c r="R32" i="2" s="1"/>
  <c r="S32" i="2" s="1"/>
  <c r="T32" i="2" s="1"/>
  <c r="U32" i="2" s="1"/>
  <c r="V32" i="2" s="1"/>
  <c r="W32" i="2" s="1"/>
  <c r="X32" i="2" s="1"/>
  <c r="Y32" i="2" s="1"/>
  <c r="Z32" i="2" s="1"/>
  <c r="AA32" i="2" s="1"/>
  <c r="AB32" i="2" s="1"/>
  <c r="AC32" i="2" s="1"/>
  <c r="AD32" i="2" s="1"/>
  <c r="AE32" i="2" s="1"/>
  <c r="AF32" i="2" s="1"/>
  <c r="AG32" i="2" s="1"/>
  <c r="AH32" i="2" s="1"/>
  <c r="AI32" i="2" s="1"/>
  <c r="AJ32" i="2" s="1"/>
  <c r="AK32" i="2" s="1"/>
  <c r="AL32" i="2" s="1"/>
  <c r="AM32" i="2" s="1"/>
  <c r="AN32" i="2" s="1"/>
  <c r="AO32" i="2" s="1"/>
  <c r="AP32" i="2" s="1"/>
  <c r="AQ32" i="2" s="1"/>
  <c r="AR32" i="2" s="1"/>
  <c r="AS32" i="2" s="1"/>
  <c r="AT32" i="2" s="1"/>
  <c r="AU32" i="2" s="1"/>
  <c r="AV32" i="2" s="1"/>
  <c r="AW32" i="2" s="1"/>
  <c r="AX32" i="2" s="1"/>
  <c r="AY32" i="2" s="1"/>
  <c r="AZ32" i="2" s="1"/>
  <c r="BA32" i="2" s="1"/>
  <c r="BB32" i="2" s="1"/>
  <c r="BC32" i="2" s="1"/>
  <c r="BD32" i="2" s="1"/>
  <c r="BE32" i="2" s="1"/>
  <c r="BF32" i="2" s="1"/>
  <c r="BG32" i="2" s="1"/>
  <c r="BH32" i="2" s="1"/>
  <c r="BI32" i="2" s="1"/>
  <c r="BJ32" i="2" s="1"/>
  <c r="BK32" i="2" s="1"/>
  <c r="BL32" i="2" s="1"/>
  <c r="BM32" i="2" s="1"/>
  <c r="BN32" i="2" s="1"/>
  <c r="BO32" i="2" s="1"/>
  <c r="BP32" i="2" s="1"/>
  <c r="BQ32" i="2" s="1"/>
  <c r="BR32" i="2" s="1"/>
  <c r="BS32" i="2" s="1"/>
  <c r="BT32" i="2" s="1"/>
  <c r="BU32" i="2" s="1"/>
  <c r="BV32" i="2" s="1"/>
  <c r="BW32" i="2" s="1"/>
  <c r="BX32" i="2" s="1"/>
  <c r="BY32" i="2" s="1"/>
  <c r="BZ32" i="2" s="1"/>
  <c r="CA32" i="2" s="1"/>
  <c r="CB32" i="2" s="1"/>
  <c r="CC32" i="2" s="1"/>
  <c r="CD32" i="2" s="1"/>
  <c r="CE32" i="2" s="1"/>
  <c r="CF32" i="2" s="1"/>
  <c r="CG32" i="2" s="1"/>
  <c r="CH32" i="2" s="1"/>
  <c r="CI32" i="2" s="1"/>
  <c r="CJ32" i="2" s="1"/>
  <c r="CK32" i="2" s="1"/>
  <c r="CL32" i="2" s="1"/>
  <c r="CM32" i="2" s="1"/>
  <c r="CN32" i="2" s="1"/>
  <c r="CO32" i="2" s="1"/>
  <c r="CP32" i="2" s="1"/>
  <c r="CQ32" i="2" s="1"/>
  <c r="CR32" i="2" s="1"/>
  <c r="CS32" i="2" s="1"/>
  <c r="CT32" i="2" s="1"/>
  <c r="CU32" i="2" s="1"/>
  <c r="CV32" i="2" s="1"/>
  <c r="CW32" i="2" s="1"/>
  <c r="CX32" i="2" s="1"/>
  <c r="CY32" i="2" s="1"/>
  <c r="CZ32" i="2" s="1"/>
  <c r="DA32" i="2" s="1"/>
  <c r="DB32" i="2" s="1"/>
  <c r="DC32" i="2" s="1"/>
  <c r="DD32" i="2" s="1"/>
  <c r="DE32" i="2" s="1"/>
  <c r="DF32" i="2" s="1"/>
  <c r="DG32" i="2" s="1"/>
  <c r="DH32" i="2" s="1"/>
  <c r="DI32" i="2" s="1"/>
  <c r="DJ32" i="2" s="1"/>
  <c r="DK32" i="2" s="1"/>
  <c r="DL32" i="2" s="1"/>
  <c r="DM32" i="2" s="1"/>
  <c r="DN32" i="2" s="1"/>
  <c r="DO32" i="2" s="1"/>
  <c r="DP32" i="2" s="1"/>
  <c r="DQ32" i="2" s="1"/>
  <c r="DR32" i="2" s="1"/>
  <c r="DS32" i="2" s="1"/>
  <c r="DT32" i="2" s="1"/>
  <c r="DU32" i="2" s="1"/>
  <c r="DV32" i="2" s="1"/>
  <c r="DW32" i="2" s="1"/>
  <c r="DX32" i="2" s="1"/>
  <c r="DY32" i="2" s="1"/>
  <c r="DZ32" i="2" s="1"/>
  <c r="EA32" i="2" s="1"/>
  <c r="EB32" i="2" s="1"/>
  <c r="EC32" i="2" s="1"/>
  <c r="ED32" i="2" s="1"/>
  <c r="EE32" i="2" s="1"/>
  <c r="EF32" i="2" s="1"/>
  <c r="EG32" i="2" s="1"/>
  <c r="EH32" i="2" s="1"/>
  <c r="EI32" i="2" s="1"/>
  <c r="EJ32" i="2" s="1"/>
  <c r="EK32" i="2" s="1"/>
  <c r="EL32" i="2" s="1"/>
  <c r="EM32" i="2" s="1"/>
  <c r="EN32" i="2" s="1"/>
  <c r="EO32" i="2" s="1"/>
  <c r="EP32" i="2" s="1"/>
  <c r="EQ32" i="2" s="1"/>
  <c r="ER32" i="2" s="1"/>
  <c r="ES32" i="2" s="1"/>
  <c r="ET32" i="2" s="1"/>
  <c r="EU32" i="2" s="1"/>
  <c r="EV32" i="2" s="1"/>
  <c r="EW32" i="2" s="1"/>
  <c r="EX32" i="2" s="1"/>
  <c r="EY32" i="2" s="1"/>
  <c r="EZ32" i="2" s="1"/>
  <c r="FA32" i="2" s="1"/>
  <c r="FB32" i="2" s="1"/>
  <c r="FC32" i="2" s="1"/>
  <c r="FD32" i="2" s="1"/>
  <c r="FE32" i="2" s="1"/>
  <c r="FF32" i="2" s="1"/>
  <c r="FG32" i="2" s="1"/>
  <c r="FH32" i="2" s="1"/>
  <c r="FI32" i="2" s="1"/>
  <c r="FJ32" i="2" s="1"/>
  <c r="FK32" i="2" s="1"/>
  <c r="FL32" i="2" s="1"/>
  <c r="FM32" i="2" s="1"/>
  <c r="FN32" i="2" s="1"/>
  <c r="FO32" i="2" s="1"/>
  <c r="FP32" i="2" s="1"/>
  <c r="FQ32" i="2" s="1"/>
  <c r="FR32" i="2" s="1"/>
  <c r="FS32" i="2" s="1"/>
  <c r="FT32" i="2" s="1"/>
  <c r="FU32" i="2" s="1"/>
  <c r="FV32" i="2" s="1"/>
  <c r="FW32" i="2" s="1"/>
  <c r="FX32" i="2" s="1"/>
  <c r="FY32" i="2" s="1"/>
  <c r="FZ32" i="2" s="1"/>
  <c r="GA32" i="2" s="1"/>
  <c r="GB32" i="2" s="1"/>
  <c r="GC32" i="2" s="1"/>
  <c r="GD32" i="2" s="1"/>
  <c r="GE32" i="2" s="1"/>
  <c r="GF32" i="2" s="1"/>
  <c r="GG32" i="2" s="1"/>
  <c r="GH32" i="2" s="1"/>
  <c r="GI32" i="2" s="1"/>
  <c r="GJ32" i="2" s="1"/>
  <c r="GK32" i="2" s="1"/>
  <c r="GL32" i="2" s="1"/>
  <c r="GM32" i="2" s="1"/>
  <c r="GN32" i="2" s="1"/>
  <c r="GO32" i="2" s="1"/>
  <c r="GP32" i="2" s="1"/>
  <c r="GQ32" i="2" s="1"/>
  <c r="GR32" i="2" s="1"/>
  <c r="GS32" i="2" s="1"/>
  <c r="GT32" i="2" s="1"/>
  <c r="GU32" i="2" s="1"/>
  <c r="GV32" i="2" s="1"/>
  <c r="GW32" i="2" s="1"/>
  <c r="GX32" i="2" s="1"/>
  <c r="GY32" i="2" s="1"/>
  <c r="GZ32" i="2" s="1"/>
  <c r="HA32" i="2" s="1"/>
  <c r="HB32" i="2" s="1"/>
  <c r="HC32" i="2" s="1"/>
  <c r="HD32" i="2" s="1"/>
  <c r="HE32" i="2" s="1"/>
  <c r="HF32" i="2" s="1"/>
  <c r="HG32" i="2" s="1"/>
  <c r="HH32" i="2" s="1"/>
  <c r="HI32" i="2" s="1"/>
  <c r="HJ32" i="2" s="1"/>
  <c r="HK32" i="2" s="1"/>
  <c r="HL32" i="2" s="1"/>
  <c r="HM32" i="2" s="1"/>
  <c r="HN32" i="2" s="1"/>
  <c r="HO32" i="2" s="1"/>
  <c r="HP32" i="2" s="1"/>
  <c r="HQ32" i="2" s="1"/>
  <c r="HR32" i="2" s="1"/>
  <c r="HS32" i="2" s="1"/>
  <c r="HT32" i="2" s="1"/>
  <c r="HU32" i="2" s="1"/>
  <c r="HV32" i="2" s="1"/>
  <c r="HW32" i="2" s="1"/>
  <c r="HX32" i="2" s="1"/>
  <c r="HY32" i="2" s="1"/>
  <c r="HZ32" i="2" s="1"/>
  <c r="IA32" i="2" s="1"/>
  <c r="IB32" i="2" s="1"/>
  <c r="IC32" i="2" s="1"/>
  <c r="ID32" i="2" s="1"/>
  <c r="IE32" i="2" s="1"/>
  <c r="IF32" i="2" s="1"/>
  <c r="IG32" i="2" s="1"/>
  <c r="IH32" i="2" s="1"/>
  <c r="II32" i="2" s="1"/>
  <c r="IJ32" i="2" s="1"/>
  <c r="IK32" i="2" s="1"/>
  <c r="IL32" i="2" s="1"/>
  <c r="IM32" i="2" s="1"/>
  <c r="IN32" i="2" s="1"/>
  <c r="IO32" i="2" s="1"/>
  <c r="IP32" i="2" s="1"/>
  <c r="IQ32" i="2" s="1"/>
  <c r="IR32" i="2" s="1"/>
  <c r="BP26" i="2"/>
  <c r="BO26" i="2"/>
  <c r="BN26" i="2"/>
  <c r="BM26" i="2"/>
  <c r="Q13" i="4" s="1"/>
  <c r="BX25" i="2"/>
  <c r="BP25" i="2"/>
  <c r="BO25" i="2"/>
  <c r="BN25" i="2"/>
  <c r="BM25" i="2"/>
  <c r="Q12" i="4" s="1"/>
  <c r="BX24" i="2"/>
  <c r="BP24" i="2"/>
  <c r="BO24" i="2"/>
  <c r="BN24" i="2"/>
  <c r="BM24" i="2"/>
  <c r="Q11" i="4" s="1"/>
  <c r="BX23" i="2"/>
  <c r="BP23" i="2"/>
  <c r="BO23" i="2"/>
  <c r="BN23" i="2"/>
  <c r="BM23" i="2"/>
  <c r="Q10" i="4" s="1"/>
  <c r="BP22" i="2"/>
  <c r="BO22" i="2"/>
  <c r="BN22" i="2"/>
  <c r="BM22" i="2"/>
  <c r="Q9" i="4" s="1"/>
  <c r="BP21" i="2"/>
  <c r="BO21" i="2"/>
  <c r="BN21" i="2"/>
  <c r="BM21" i="2"/>
  <c r="Q8" i="4" s="1"/>
  <c r="BP20" i="2"/>
  <c r="BO20" i="2"/>
  <c r="BN20" i="2"/>
  <c r="BM20" i="2"/>
  <c r="Q7" i="4" s="1"/>
  <c r="N7" i="4" s="1"/>
  <c r="BP13" i="2"/>
  <c r="BO13" i="2"/>
  <c r="BN13" i="2"/>
  <c r="BM13" i="2"/>
  <c r="BP12" i="2"/>
  <c r="BO12" i="2"/>
  <c r="BN12" i="2"/>
  <c r="BM12" i="2"/>
  <c r="BX11" i="2"/>
  <c r="BP11" i="2"/>
  <c r="BO11" i="2"/>
  <c r="BN11" i="2"/>
  <c r="BM11" i="2"/>
  <c r="BX10" i="2"/>
  <c r="BP10" i="2"/>
  <c r="BO10" i="2"/>
  <c r="BN10" i="2"/>
  <c r="BM10" i="2"/>
  <c r="BP9" i="2"/>
  <c r="BO9" i="2"/>
  <c r="BN9" i="2"/>
  <c r="BM9" i="2"/>
  <c r="BP8" i="2"/>
  <c r="BO8" i="2"/>
  <c r="BN8" i="2"/>
  <c r="BM8" i="2"/>
  <c r="BP7" i="2"/>
  <c r="BO7" i="2"/>
  <c r="BN7" i="2"/>
  <c r="BM7" i="2"/>
  <c r="E4" i="2"/>
  <c r="F4" i="2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AI4" i="2" s="1"/>
  <c r="AJ4" i="2" s="1"/>
  <c r="AK4" i="2" s="1"/>
  <c r="AL4" i="2" s="1"/>
  <c r="AM4" i="2" s="1"/>
  <c r="AN4" i="2" s="1"/>
  <c r="AO4" i="2" s="1"/>
  <c r="AP4" i="2" s="1"/>
  <c r="AQ4" i="2" s="1"/>
  <c r="AR4" i="2" s="1"/>
  <c r="AS4" i="2" s="1"/>
  <c r="AT4" i="2" s="1"/>
  <c r="AU4" i="2" s="1"/>
  <c r="AV4" i="2" s="1"/>
  <c r="AW4" i="2" s="1"/>
  <c r="AX4" i="2" s="1"/>
  <c r="AY4" i="2" s="1"/>
  <c r="AZ4" i="2" s="1"/>
  <c r="BA4" i="2" s="1"/>
  <c r="BB4" i="2" s="1"/>
  <c r="BC4" i="2" s="1"/>
  <c r="BD4" i="2" s="1"/>
  <c r="BE4" i="2" s="1"/>
  <c r="BF4" i="2" s="1"/>
  <c r="BG4" i="2" s="1"/>
  <c r="BH4" i="2" s="1"/>
  <c r="BI4" i="2" s="1"/>
  <c r="BJ4" i="2" s="1"/>
  <c r="BK4" i="2" s="1"/>
  <c r="BL4" i="2" s="1"/>
  <c r="IS50" i="2" l="1"/>
  <c r="Q20" i="4" s="1"/>
  <c r="IS68" i="2"/>
  <c r="IT50" i="2"/>
  <c r="IS69" i="2"/>
  <c r="IM97" i="2"/>
  <c r="IU50" i="2"/>
  <c r="IV57" i="2"/>
  <c r="IN97" i="2"/>
  <c r="N8" i="4"/>
  <c r="N9" i="4" s="1"/>
  <c r="N10" i="4" s="1"/>
  <c r="N20" i="4"/>
  <c r="N21" i="4" s="1"/>
  <c r="N22" i="4" s="1"/>
  <c r="IP96" i="2"/>
  <c r="IP97" i="2"/>
  <c r="E41" i="4" l="1"/>
  <c r="N23" i="4"/>
  <c r="N24" i="4" s="1"/>
  <c r="N25" i="4" s="1"/>
  <c r="E42" i="4" s="1"/>
  <c r="D41" i="4"/>
  <c r="N11" i="4"/>
  <c r="N12" i="4" s="1"/>
  <c r="N13" i="4" s="1"/>
  <c r="D42" i="4" s="1"/>
</calcChain>
</file>

<file path=xl/sharedStrings.xml><?xml version="1.0" encoding="utf-8"?>
<sst xmlns="http://schemas.openxmlformats.org/spreadsheetml/2006/main" count="1158" uniqueCount="187">
  <si>
    <t>Domestic default episodes (50 for which we have data)</t>
  </si>
  <si>
    <t>Average</t>
  </si>
  <si>
    <t>Price level, t-4=100</t>
  </si>
  <si>
    <t>t-4</t>
  </si>
  <si>
    <t xml:space="preserve"> </t>
  </si>
  <si>
    <t>t-3</t>
  </si>
  <si>
    <t>t-2</t>
  </si>
  <si>
    <t>t-1</t>
  </si>
  <si>
    <t>T</t>
  </si>
  <si>
    <t>t+1</t>
  </si>
  <si>
    <t>t+2</t>
  </si>
  <si>
    <t>t+3</t>
  </si>
  <si>
    <t>External default episodes (199 for which we have data)</t>
  </si>
  <si>
    <r>
      <rPr>
        <i/>
        <sz val="12"/>
        <rFont val="Times New Roman"/>
        <family val="1"/>
      </rPr>
      <t xml:space="preserve">Sources. </t>
    </r>
    <r>
      <rPr>
        <sz val="12"/>
        <rFont val="Times New Roman"/>
        <family val="1"/>
      </rPr>
      <t>Reinhart and Rogoff (2008, 2009) and sources cited therein, and authors_x0002_ calculations.</t>
    </r>
  </si>
  <si>
    <t>Default on:</t>
  </si>
  <si>
    <t>Inflation</t>
  </si>
  <si>
    <t>domestic</t>
  </si>
  <si>
    <t>external</t>
  </si>
  <si>
    <t>annual rates</t>
  </si>
  <si>
    <t>debt</t>
  </si>
  <si>
    <t>t-4 to T</t>
  </si>
  <si>
    <t>T to t+3</t>
  </si>
  <si>
    <t>Real GDP growth</t>
  </si>
  <si>
    <t>All countries, full sample</t>
  </si>
  <si>
    <t>Domestic only and domestic+ external default, restructuring or conversion</t>
  </si>
  <si>
    <t>Variance</t>
  </si>
  <si>
    <t>Std dev</t>
  </si>
  <si>
    <t>Pooled stats</t>
  </si>
  <si>
    <t>Outlier exclusion</t>
  </si>
  <si>
    <t>Country</t>
  </si>
  <si>
    <t>Angola</t>
  </si>
  <si>
    <t>Argentina</t>
  </si>
  <si>
    <t>Austria</t>
  </si>
  <si>
    <t>Bolivia</t>
  </si>
  <si>
    <t>Brazil</t>
  </si>
  <si>
    <t xml:space="preserve">Cameroon </t>
  </si>
  <si>
    <t>China</t>
  </si>
  <si>
    <t>Congo (Kinshasa)</t>
  </si>
  <si>
    <t>Croatia</t>
  </si>
  <si>
    <t>Dominica</t>
  </si>
  <si>
    <t>Dominican Republic</t>
  </si>
  <si>
    <t>Ecuador</t>
  </si>
  <si>
    <t>El Salvador</t>
  </si>
  <si>
    <t>Gabon</t>
  </si>
  <si>
    <t>Germany</t>
  </si>
  <si>
    <t>Ghana</t>
  </si>
  <si>
    <t>Greece</t>
  </si>
  <si>
    <t>Grenada</t>
  </si>
  <si>
    <t>Japan</t>
  </si>
  <si>
    <t>Kuwait</t>
  </si>
  <si>
    <t>Liberia</t>
  </si>
  <si>
    <t>Madagascar</t>
  </si>
  <si>
    <t>Mexico</t>
  </si>
  <si>
    <t>Mongolia</t>
  </si>
  <si>
    <t>Mozambique</t>
  </si>
  <si>
    <t>Myanmar</t>
  </si>
  <si>
    <t>Panama</t>
  </si>
  <si>
    <t>Peru</t>
  </si>
  <si>
    <t>Romania</t>
  </si>
  <si>
    <t>Russia</t>
  </si>
  <si>
    <t>Rwanda</t>
  </si>
  <si>
    <t>Sierra Leone</t>
  </si>
  <si>
    <t>Solomon Islands</t>
  </si>
  <si>
    <t>Spain</t>
  </si>
  <si>
    <t>Sri Lanka</t>
  </si>
  <si>
    <t>Sudan</t>
  </si>
  <si>
    <t>Suriname</t>
  </si>
  <si>
    <t>Ukraine</t>
  </si>
  <si>
    <t>UK</t>
  </si>
  <si>
    <t>US</t>
  </si>
  <si>
    <t>Uruguay</t>
  </si>
  <si>
    <t>Venezuela</t>
  </si>
  <si>
    <t>Vietnam</t>
  </si>
  <si>
    <t>1 to 62</t>
  </si>
  <si>
    <t>Domestic default year</t>
  </si>
  <si>
    <t>1998-2005</t>
  </si>
  <si>
    <t>1993-1996</t>
  </si>
  <si>
    <t>2003-2005</t>
  </si>
  <si>
    <t>1975-2001</t>
  </si>
  <si>
    <t>1981--1996</t>
  </si>
  <si>
    <t>1999-2005</t>
  </si>
  <si>
    <t>1946-1952</t>
  </si>
  <si>
    <t>1990-1991</t>
  </si>
  <si>
    <t>1989-2006</t>
  </si>
  <si>
    <t>1997-2000</t>
  </si>
  <si>
    <t>1988-1989</t>
  </si>
  <si>
    <t>1998-1999</t>
  </si>
  <si>
    <t>1997-1998</t>
  </si>
  <si>
    <t>1936-1939</t>
  </si>
  <si>
    <t>2001-2002</t>
  </si>
  <si>
    <t>1998-2000</t>
  </si>
  <si>
    <t>1888-1889</t>
  </si>
  <si>
    <t>1932-1937</t>
  </si>
  <si>
    <t>1995-1997</t>
  </si>
  <si>
    <t>Number of observations t-3 to t-1</t>
  </si>
  <si>
    <t>Number of observations T to t+2</t>
  </si>
  <si>
    <t>Number of missing episodes</t>
  </si>
  <si>
    <t>Missing observations  count/dummy</t>
  </si>
  <si>
    <t>see</t>
  </si>
  <si>
    <t>column</t>
  </si>
  <si>
    <t>BS</t>
  </si>
  <si>
    <t>External default, restructuring or conversion only</t>
  </si>
  <si>
    <t>Albania</t>
  </si>
  <si>
    <t>Algeria</t>
  </si>
  <si>
    <t xml:space="preserve">Argentina </t>
  </si>
  <si>
    <t xml:space="preserve"> Austria</t>
  </si>
  <si>
    <t>Bangladesh</t>
  </si>
  <si>
    <t>Bosnia&amp;Herzegovina</t>
  </si>
  <si>
    <t>Bulgaria</t>
  </si>
  <si>
    <t>Burkina Faso</t>
  </si>
  <si>
    <t>Cameroon</t>
  </si>
  <si>
    <t>Cape Verde</t>
  </si>
  <si>
    <t>Central African Republic</t>
  </si>
  <si>
    <t>Chile</t>
  </si>
  <si>
    <t>Colombia</t>
  </si>
  <si>
    <t>Congo (Brazzaville)</t>
  </si>
  <si>
    <t>Democratic Republic ofCongo (Kinshasa)</t>
  </si>
  <si>
    <t>Cook Islands</t>
  </si>
  <si>
    <t>Costa Rica</t>
  </si>
  <si>
    <t>Cote d'Ivoire</t>
  </si>
  <si>
    <t>Cuba</t>
  </si>
  <si>
    <t>Czech Republic</t>
  </si>
  <si>
    <t>Egypt</t>
  </si>
  <si>
    <t>Ethiopia</t>
  </si>
  <si>
    <t>Gambia</t>
  </si>
  <si>
    <t>Guatemala</t>
  </si>
  <si>
    <t>Guinea</t>
  </si>
  <si>
    <t>Guinea-Bissau</t>
  </si>
  <si>
    <t>Guyana</t>
  </si>
  <si>
    <t>Haiti</t>
  </si>
  <si>
    <t xml:space="preserve">Honduras </t>
  </si>
  <si>
    <t>Hungary</t>
  </si>
  <si>
    <t>India</t>
  </si>
  <si>
    <t>Indonesia</t>
  </si>
  <si>
    <t>Iran</t>
  </si>
  <si>
    <t>Iraq</t>
  </si>
  <si>
    <t>Italy</t>
  </si>
  <si>
    <t>Jamaica</t>
  </si>
  <si>
    <t>Jordan</t>
  </si>
  <si>
    <t>Kenya</t>
  </si>
  <si>
    <t>Macedonia</t>
  </si>
  <si>
    <t>Malawi</t>
  </si>
  <si>
    <t>Mauritania</t>
  </si>
  <si>
    <t>Moldova</t>
  </si>
  <si>
    <t>Morocco</t>
  </si>
  <si>
    <t>Nauru</t>
  </si>
  <si>
    <t>Nicaragua</t>
  </si>
  <si>
    <t>Niger</t>
  </si>
  <si>
    <t>Nigeria</t>
  </si>
  <si>
    <t>North Korea</t>
  </si>
  <si>
    <t>Pakistan</t>
  </si>
  <si>
    <t>Paraguay</t>
  </si>
  <si>
    <t>Philippines</t>
  </si>
  <si>
    <t>Poland</t>
  </si>
  <si>
    <t>Portugal</t>
  </si>
  <si>
    <t>Sao Tome and Principe</t>
  </si>
  <si>
    <t>Senegal</t>
  </si>
  <si>
    <t>Serbia</t>
  </si>
  <si>
    <t>Seychelles</t>
  </si>
  <si>
    <t>Slovenia</t>
  </si>
  <si>
    <t>South Africa</t>
  </si>
  <si>
    <t>Tanzania</t>
  </si>
  <si>
    <t>Togo</t>
  </si>
  <si>
    <t>Trinidad&amp;Tobago</t>
  </si>
  <si>
    <t>Tunisia</t>
  </si>
  <si>
    <t>Turkey</t>
  </si>
  <si>
    <t>Uganda</t>
  </si>
  <si>
    <t>Yemen</t>
  </si>
  <si>
    <t>Former Yugoslavia</t>
  </si>
  <si>
    <t>Zambia</t>
  </si>
  <si>
    <t>Zimbabwe</t>
  </si>
  <si>
    <t>1 to 250</t>
  </si>
  <si>
    <t>External default year</t>
  </si>
  <si>
    <t>Standard deviation</t>
  </si>
  <si>
    <t>Inflation calculations excluding episodes where there is at least one onservation&gt;500%</t>
  </si>
  <si>
    <t>Number of episodes for which we have data</t>
  </si>
  <si>
    <t>1 to 54</t>
  </si>
  <si>
    <t>Std Dev.</t>
  </si>
  <si>
    <t>average</t>
  </si>
  <si>
    <t>number of episodes for which we have data</t>
  </si>
  <si>
    <t>Pooled Stats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</si>
  <si>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</si>
  <si>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</si>
  <si>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</si>
  <si>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</si>
  <si>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9.3 Consumer prices before, during, and after domestic and external debt crises, 1800-2008</t>
  </si>
  <si>
    <t>page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</si>
</sst>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9"/>
      <color indexed="18"/>
      <name val="Times New Roman"/>
      <family val="1"/>
    </font>
    <font>
      <sz val="10"/>
      <color indexed="5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Verdana"/>
      <family val="2"/>
    </font>
    <font>
      <sz val="12"/>
      <color rgb="FF333333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1">
    <xf numFmtId="0" fontId="0" fillId="0" borderId="0"/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>
      <alignment vertical="center"/>
    </xf>
    <xf numFmtId="0" fontId="2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0" xfId="1" applyFont="1" applyFill="1" applyAlignment="1"/>
    <xf numFmtId="164" fontId="2" fillId="2" borderId="0" xfId="0" applyNumberFormat="1" applyFont="1" applyFill="1"/>
    <xf numFmtId="164" fontId="2" fillId="2" borderId="2" xfId="0" applyNumberFormat="1" applyFont="1" applyFill="1" applyBorder="1"/>
    <xf numFmtId="0" fontId="2" fillId="2" borderId="2" xfId="1" applyFont="1" applyFill="1" applyBorder="1" applyAlignment="1"/>
    <xf numFmtId="0" fontId="0" fillId="0" borderId="1" xfId="0" applyBorder="1"/>
    <xf numFmtId="0" fontId="0" fillId="2" borderId="1" xfId="0" applyFill="1" applyBorder="1"/>
    <xf numFmtId="164" fontId="2" fillId="2" borderId="0" xfId="0" applyNumberFormat="1" applyFont="1" applyFill="1" applyBorder="1"/>
    <xf numFmtId="0" fontId="2" fillId="2" borderId="0" xfId="0" applyFont="1" applyFill="1" applyBorder="1"/>
    <xf numFmtId="0" fontId="2" fillId="2" borderId="0" xfId="1" applyFont="1" applyFill="1" applyBorder="1" applyAlignment="1"/>
    <xf numFmtId="0" fontId="3" fillId="2" borderId="0" xfId="0" applyFont="1" applyFill="1"/>
    <xf numFmtId="164" fontId="2" fillId="2" borderId="3" xfId="1" applyNumberFormat="1" applyFont="1" applyFill="1" applyBorder="1" applyAlignment="1"/>
    <xf numFmtId="0" fontId="5" fillId="2" borderId="0" xfId="1" applyFont="1" applyFill="1" applyAlignment="1"/>
    <xf numFmtId="0" fontId="2" fillId="2" borderId="0" xfId="0" applyNumberFormat="1" applyFont="1" applyFill="1"/>
    <xf numFmtId="0" fontId="2" fillId="0" borderId="0" xfId="0" applyFont="1"/>
    <xf numFmtId="0" fontId="2" fillId="3" borderId="0" xfId="0" applyFont="1" applyFill="1"/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right"/>
    </xf>
    <xf numFmtId="0" fontId="2" fillId="3" borderId="0" xfId="1" applyFont="1" applyFill="1" applyBorder="1" applyAlignment="1">
      <alignment horizontal="right"/>
    </xf>
    <xf numFmtId="0" fontId="2" fillId="0" borderId="0" xfId="1" applyFont="1" applyFill="1" applyAlignment="1"/>
    <xf numFmtId="0" fontId="2" fillId="3" borderId="2" xfId="0" applyFont="1" applyFill="1" applyBorder="1" applyAlignment="1">
      <alignment horizontal="right"/>
    </xf>
    <xf numFmtId="164" fontId="2" fillId="0" borderId="0" xfId="1" applyNumberFormat="1" applyFont="1" applyAlignment="1"/>
    <xf numFmtId="164" fontId="2" fillId="0" borderId="0" xfId="1" applyNumberFormat="1" applyFont="1" applyFill="1" applyAlignment="1"/>
    <xf numFmtId="0" fontId="2" fillId="0" borderId="0" xfId="0" applyFont="1" applyFill="1"/>
    <xf numFmtId="1" fontId="2" fillId="3" borderId="0" xfId="1" applyNumberFormat="1" applyFont="1" applyFill="1" applyAlignment="1"/>
    <xf numFmtId="2" fontId="2" fillId="0" borderId="0" xfId="1" applyNumberFormat="1" applyFont="1" applyAlignment="1"/>
    <xf numFmtId="1" fontId="2" fillId="3" borderId="0" xfId="0" applyNumberFormat="1" applyFont="1" applyFill="1"/>
    <xf numFmtId="0" fontId="2" fillId="0" borderId="2" xfId="0" applyFont="1" applyBorder="1"/>
    <xf numFmtId="164" fontId="2" fillId="0" borderId="2" xfId="1" applyNumberFormat="1" applyFont="1" applyBorder="1" applyAlignment="1"/>
    <xf numFmtId="164" fontId="2" fillId="0" borderId="2" xfId="1" applyNumberFormat="1" applyFont="1" applyFill="1" applyBorder="1" applyAlignment="1"/>
    <xf numFmtId="2" fontId="2" fillId="0" borderId="2" xfId="1" applyNumberFormat="1" applyFont="1" applyBorder="1" applyAlignment="1"/>
    <xf numFmtId="164" fontId="2" fillId="3" borderId="0" xfId="1" applyNumberFormat="1" applyFont="1" applyFill="1" applyAlignment="1"/>
    <xf numFmtId="0" fontId="2" fillId="3" borderId="1" xfId="0" applyFont="1" applyFill="1" applyBorder="1"/>
    <xf numFmtId="0" fontId="2" fillId="3" borderId="1" xfId="1" applyFont="1" applyFill="1" applyBorder="1" applyAlignment="1">
      <alignment horizontal="right"/>
    </xf>
    <xf numFmtId="0" fontId="2" fillId="3" borderId="2" xfId="0" applyFont="1" applyFill="1" applyBorder="1"/>
    <xf numFmtId="0" fontId="2" fillId="0" borderId="0" xfId="1" applyFont="1" applyAlignment="1"/>
    <xf numFmtId="2" fontId="2" fillId="0" borderId="0" xfId="1" applyNumberFormat="1" applyFont="1" applyFill="1" applyAlignment="1"/>
    <xf numFmtId="2" fontId="6" fillId="0" borderId="0" xfId="1" applyNumberFormat="1" applyFont="1" applyAlignment="1"/>
    <xf numFmtId="0" fontId="7" fillId="0" borderId="0" xfId="1" applyFont="1" applyFill="1" applyAlignment="1"/>
    <xf numFmtId="2" fontId="8" fillId="0" borderId="0" xfId="1" applyNumberFormat="1" applyFont="1" applyFill="1" applyAlignment="1"/>
    <xf numFmtId="4" fontId="2" fillId="0" borderId="0" xfId="1" applyNumberFormat="1" applyFont="1" applyFill="1" applyAlignment="1"/>
    <xf numFmtId="4" fontId="2" fillId="0" borderId="0" xfId="1" applyNumberFormat="1" applyFont="1" applyAlignment="1"/>
    <xf numFmtId="164" fontId="2" fillId="3" borderId="1" xfId="1" applyNumberFormat="1" applyFont="1" applyFill="1" applyBorder="1" applyAlignment="1"/>
    <xf numFmtId="1" fontId="2" fillId="3" borderId="1" xfId="1" applyNumberFormat="1" applyFont="1" applyFill="1" applyBorder="1" applyAlignment="1"/>
    <xf numFmtId="0" fontId="2" fillId="4" borderId="0" xfId="0" applyFont="1" applyFill="1"/>
    <xf numFmtId="164" fontId="2" fillId="4" borderId="0" xfId="1" applyNumberFormat="1" applyFont="1" applyFill="1" applyAlignment="1"/>
    <xf numFmtId="164" fontId="2" fillId="3" borderId="0" xfId="1" applyNumberFormat="1" applyFont="1" applyFill="1" applyBorder="1" applyAlignment="1">
      <alignment horizontal="right"/>
    </xf>
    <xf numFmtId="1" fontId="2" fillId="3" borderId="2" xfId="1" applyNumberFormat="1" applyFont="1" applyFill="1" applyBorder="1" applyAlignment="1">
      <alignment horizontal="right"/>
    </xf>
    <xf numFmtId="164" fontId="2" fillId="3" borderId="1" xfId="1" applyNumberFormat="1" applyFont="1" applyFill="1" applyBorder="1" applyAlignment="1">
      <alignment horizontal="right"/>
    </xf>
    <xf numFmtId="164" fontId="2" fillId="0" borderId="0" xfId="0" applyNumberFormat="1" applyFont="1"/>
    <xf numFmtId="164" fontId="6" fillId="0" borderId="0" xfId="1" applyNumberFormat="1" applyFont="1" applyAlignment="1"/>
    <xf numFmtId="164" fontId="6" fillId="0" borderId="0" xfId="1" applyNumberFormat="1" applyFont="1" applyFill="1" applyAlignment="1"/>
    <xf numFmtId="164" fontId="2" fillId="0" borderId="0" xfId="0" applyNumberFormat="1" applyFont="1" applyFill="1"/>
    <xf numFmtId="2" fontId="6" fillId="0" borderId="0" xfId="1" applyNumberFormat="1" applyFont="1" applyFill="1" applyAlignment="1"/>
    <xf numFmtId="1" fontId="2" fillId="3" borderId="1" xfId="0" applyNumberFormat="1" applyFont="1" applyFill="1" applyBorder="1"/>
    <xf numFmtId="165" fontId="2" fillId="0" borderId="0" xfId="1" applyNumberFormat="1" applyFont="1" applyAlignment="1"/>
    <xf numFmtId="1" fontId="2" fillId="0" borderId="0" xfId="0" applyNumberFormat="1" applyFont="1"/>
    <xf numFmtId="0" fontId="5" fillId="0" borderId="0" xfId="0" applyFont="1"/>
    <xf numFmtId="1" fontId="2" fillId="0" borderId="0" xfId="1" applyNumberFormat="1" applyFont="1" applyAlignment="1"/>
    <xf numFmtId="0" fontId="2" fillId="0" borderId="0" xfId="0" applyFont="1" applyAlignment="1">
      <alignment horizontal="right"/>
    </xf>
    <xf numFmtId="0" fontId="2" fillId="0" borderId="0" xfId="1" applyFont="1" applyFill="1" applyAlignment="1">
      <alignment horizontal="right"/>
    </xf>
    <xf numFmtId="164" fontId="2" fillId="0" borderId="4" xfId="1" applyNumberFormat="1" applyFont="1" applyBorder="1" applyAlignment="1"/>
    <xf numFmtId="164" fontId="2" fillId="0" borderId="5" xfId="1" applyNumberFormat="1" applyFont="1" applyBorder="1" applyAlignment="1"/>
    <xf numFmtId="2" fontId="5" fillId="5" borderId="0" xfId="1" applyNumberFormat="1" applyFont="1" applyFill="1" applyAlignment="1"/>
    <xf numFmtId="0" fontId="5" fillId="5" borderId="0" xfId="1" applyFont="1" applyFill="1" applyAlignment="1"/>
    <xf numFmtId="0" fontId="7" fillId="5" borderId="0" xfId="1" applyFont="1" applyFill="1" applyAlignment="1"/>
    <xf numFmtId="2" fontId="9" fillId="5" borderId="0" xfId="1" applyNumberFormat="1" applyFont="1" applyFill="1" applyAlignment="1"/>
    <xf numFmtId="164" fontId="5" fillId="5" borderId="0" xfId="1" applyNumberFormat="1" applyFont="1" applyFill="1" applyAlignment="1"/>
    <xf numFmtId="164" fontId="5" fillId="5" borderId="5" xfId="1" applyNumberFormat="1" applyFont="1" applyFill="1" applyBorder="1" applyAlignment="1"/>
    <xf numFmtId="164" fontId="2" fillId="5" borderId="0" xfId="1" applyNumberFormat="1" applyFont="1" applyFill="1" applyAlignment="1"/>
    <xf numFmtId="0" fontId="2" fillId="5" borderId="0" xfId="0" applyFont="1" applyFill="1"/>
    <xf numFmtId="164" fontId="2" fillId="0" borderId="6" xfId="1" applyNumberFormat="1" applyFont="1" applyBorder="1" applyAlignment="1"/>
    <xf numFmtId="0" fontId="2" fillId="3" borderId="0" xfId="0" applyFont="1" applyFill="1" applyBorder="1"/>
    <xf numFmtId="164" fontId="2" fillId="0" borderId="5" xfId="1" applyNumberFormat="1" applyFont="1" applyFill="1" applyBorder="1" applyAlignment="1"/>
    <xf numFmtId="0" fontId="2" fillId="2" borderId="0" xfId="10" applyFill="1" applyAlignment="1"/>
    <xf numFmtId="0" fontId="2" fillId="0" borderId="0" xfId="10" applyAlignment="1"/>
    <xf numFmtId="0" fontId="2" fillId="0" borderId="0" xfId="10"/>
    <xf numFmtId="0" fontId="3" fillId="3" borderId="7" xfId="10" applyFont="1" applyFill="1" applyBorder="1" applyAlignment="1"/>
    <xf numFmtId="0" fontId="3" fillId="3" borderId="1" xfId="10" applyFont="1" applyFill="1" applyBorder="1" applyAlignment="1"/>
    <xf numFmtId="0" fontId="3" fillId="3" borderId="8" xfId="10" applyFont="1" applyFill="1" applyBorder="1" applyAlignment="1"/>
    <xf numFmtId="0" fontId="3" fillId="3" borderId="9" xfId="10" applyFont="1" applyFill="1" applyBorder="1" applyAlignment="1"/>
    <xf numFmtId="0" fontId="3" fillId="3" borderId="0" xfId="10" applyFont="1" applyFill="1" applyBorder="1" applyAlignment="1"/>
    <xf numFmtId="0" fontId="3" fillId="3" borderId="10" xfId="10" applyFont="1" applyFill="1" applyBorder="1" applyAlignment="1"/>
    <xf numFmtId="0" fontId="4" fillId="3" borderId="9" xfId="10" applyFont="1" applyFill="1" applyBorder="1" applyAlignment="1"/>
    <xf numFmtId="0" fontId="3" fillId="3" borderId="11" xfId="10" applyFont="1" applyFill="1" applyBorder="1" applyAlignment="1"/>
    <xf numFmtId="0" fontId="3" fillId="3" borderId="2" xfId="10" applyFont="1" applyFill="1" applyBorder="1" applyAlignment="1"/>
    <xf numFmtId="0" fontId="3" fillId="3" borderId="12" xfId="10" applyFont="1" applyFill="1" applyBorder="1" applyAlignment="1"/>
    <xf numFmtId="0" fontId="11" fillId="2" borderId="0" xfId="10" applyFont="1" applyFill="1" applyAlignment="1">
      <alignment vertical="center"/>
    </xf>
    <xf numFmtId="0" fontId="3" fillId="2" borderId="0" xfId="10" applyFont="1" applyFill="1" applyAlignment="1"/>
    <xf numFmtId="0" fontId="0" fillId="0" borderId="0" xfId="3" applyFont="1" applyAlignment="1">
      <alignment horizontal="right"/>
    </xf>
    <xf numFmtId="164" fontId="2" fillId="6" borderId="0" xfId="1" applyNumberFormat="1" applyFont="1" applyFill="1" applyAlignment="1"/>
    <xf numFmtId="0" fontId="2" fillId="2" borderId="0" xfId="1" applyFont="1" applyFill="1" applyAlignment="1">
      <alignment horizontal="center"/>
    </xf>
  </cellXfs>
  <cellStyles count="31">
    <cellStyle name="ANCLAS,REZONES Y SUS PARTES,DE FUNDICION,DE HIERRO O DE ACERO" xfId="1"/>
    <cellStyle name="ANCLAS,REZONES Y SUS PARTES,DE FUNDICION,DE HIERRO O DE ACERO 2" xfId="2"/>
    <cellStyle name="ANCLAS,REZONES Y SUS PARTES,DE FUNDICION,DE HIERRO O DE ACERO 3" xfId="3"/>
    <cellStyle name="ANCLAS,REZONES Y SUS PARTES,DE FUNDICION,DE HIERRO O DE ACERO 4" xfId="4"/>
    <cellStyle name="bstitutes]_x000d__x000d_; The following mappings take Word for MS-DOS names, PostScript names, and TrueType_x000d__x000d_; names into account" xfId="5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  <cellStyle name="Normal 2" xfId="6"/>
    <cellStyle name="Normal 2 2" xfId="7"/>
    <cellStyle name="Normal 3" xfId="8"/>
    <cellStyle name="Normal 3 2" xfId="9"/>
    <cellStyle name="Normal 4" xfId="1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10423183403"/>
          <c:y val="7.3912305079512103E-2"/>
          <c:w val="0.85137614678899098"/>
          <c:h val="0.88785378656936198"/>
        </c:manualLayout>
      </c:layout>
      <c:barChart>
        <c:barDir val="bar"/>
        <c:grouping val="clustered"/>
        <c:varyColors val="0"/>
        <c:ser>
          <c:idx val="0"/>
          <c:order val="0"/>
          <c:tx>
            <c:v>Domestic Default</c:v>
          </c:tx>
          <c:spPr>
            <a:solidFill>
              <a:srgbClr val="D9D9D9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strLit>
              <c:ptCount val="8"/>
              <c:pt idx="0">
                <c:v>t-4</c:v>
              </c:pt>
              <c:pt idx="1">
                <c:v>t-3</c:v>
              </c:pt>
              <c:pt idx="2">
                <c:v>t-2</c:v>
              </c:pt>
              <c:pt idx="3">
                <c:v>t-1</c:v>
              </c:pt>
              <c:pt idx="4">
                <c:v>T</c:v>
              </c:pt>
              <c:pt idx="5">
                <c:v>t+1</c:v>
              </c:pt>
              <c:pt idx="6">
                <c:v>t+2</c:v>
              </c:pt>
              <c:pt idx="7">
                <c:v>t+3</c:v>
              </c:pt>
            </c:strLit>
          </c:cat>
          <c:val>
            <c:numRef>
              <c:f>'Figure 9.3'!$N$6:$N$13</c:f>
              <c:numCache>
                <c:formatCode>0.0</c:formatCode>
                <c:ptCount val="8"/>
                <c:pt idx="0" formatCode="General">
                  <c:v>100</c:v>
                </c:pt>
                <c:pt idx="1">
                  <c:v>135.91804129637367</c:v>
                </c:pt>
                <c:pt idx="2">
                  <c:v>187.96353930454148</c:v>
                </c:pt>
                <c:pt idx="3">
                  <c:v>315.74555962356794</c:v>
                </c:pt>
                <c:pt idx="4">
                  <c:v>856.35864016383698</c:v>
                </c:pt>
                <c:pt idx="5">
                  <c:v>1882.5163409434076</c:v>
                </c:pt>
                <c:pt idx="6">
                  <c:v>3749.1441698254239</c:v>
                </c:pt>
                <c:pt idx="7">
                  <c:v>9010.606206699742</c:v>
                </c:pt>
              </c:numCache>
            </c:numRef>
          </c:val>
        </c:ser>
        <c:ser>
          <c:idx val="1"/>
          <c:order val="1"/>
          <c:tx>
            <c:v>External Default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8"/>
              <c:pt idx="0">
                <c:v>t-4</c:v>
              </c:pt>
              <c:pt idx="1">
                <c:v>t-3</c:v>
              </c:pt>
              <c:pt idx="2">
                <c:v>t-2</c:v>
              </c:pt>
              <c:pt idx="3">
                <c:v>t-1</c:v>
              </c:pt>
              <c:pt idx="4">
                <c:v>T</c:v>
              </c:pt>
              <c:pt idx="5">
                <c:v>t+1</c:v>
              </c:pt>
              <c:pt idx="6">
                <c:v>t+2</c:v>
              </c:pt>
              <c:pt idx="7">
                <c:v>t+3</c:v>
              </c:pt>
            </c:strLit>
          </c:cat>
          <c:val>
            <c:numRef>
              <c:f>'Figure 9.3'!$N$18:$N$25</c:f>
              <c:numCache>
                <c:formatCode>0.0</c:formatCode>
                <c:ptCount val="8"/>
                <c:pt idx="0" formatCode="General">
                  <c:v>100</c:v>
                </c:pt>
                <c:pt idx="1">
                  <c:v>115.56322864330262</c:v>
                </c:pt>
                <c:pt idx="2">
                  <c:v>132.47960081980509</c:v>
                </c:pt>
                <c:pt idx="3">
                  <c:v>152.36779237023077</c:v>
                </c:pt>
                <c:pt idx="4">
                  <c:v>203.25445941568955</c:v>
                </c:pt>
                <c:pt idx="5">
                  <c:v>280.92959775330104</c:v>
                </c:pt>
                <c:pt idx="6">
                  <c:v>362.19851657920645</c:v>
                </c:pt>
                <c:pt idx="7">
                  <c:v>467.62252731633748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364936"/>
        <c:axId val="333361800"/>
      </c:barChart>
      <c:catAx>
        <c:axId val="3333649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33361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361800"/>
        <c:scaling>
          <c:orientation val="minMax"/>
          <c:max val="10000"/>
          <c:min val="10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33364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799383772680605"/>
          <c:y val="0.119114569571421"/>
          <c:w val="0.21937170897116101"/>
          <c:h val="0.14196057707551701"/>
        </c:manualLayout>
      </c:layout>
      <c:overlay val="1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Arial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3</xdr:row>
      <xdr:rowOff>114300</xdr:rowOff>
    </xdr:from>
    <xdr:to>
      <xdr:col>9</xdr:col>
      <xdr:colOff>355600</xdr:colOff>
      <xdr:row>27</xdr:row>
      <xdr:rowOff>101600</xdr:rowOff>
    </xdr:to>
    <xdr:graphicFrame macro="">
      <xdr:nvGraphicFramePr>
        <xdr:cNvPr id="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tabSelected="1" workbookViewId="0">
      <selection activeCell="B9" sqref="B9"/>
    </sheetView>
  </sheetViews>
  <sheetFormatPr defaultColWidth="8.86328125" defaultRowHeight="13.15" x14ac:dyDescent="0.4"/>
  <cols>
    <col min="1" max="16384" width="8.86328125" style="82"/>
  </cols>
  <sheetData>
    <row r="1" spans="1:59" ht="13.5" thickBot="1" x14ac:dyDescent="0.4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</row>
    <row r="2" spans="1:59" ht="15.75" thickTop="1" x14ac:dyDescent="0.45">
      <c r="A2" s="80"/>
      <c r="B2" s="83" t="s">
        <v>181</v>
      </c>
      <c r="C2" s="84"/>
      <c r="D2" s="84"/>
      <c r="E2" s="84"/>
      <c r="F2" s="84"/>
      <c r="G2" s="84"/>
      <c r="H2" s="85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</row>
    <row r="3" spans="1:59" ht="15.4" x14ac:dyDescent="0.45">
      <c r="A3" s="80"/>
      <c r="B3" s="86" t="s">
        <v>182</v>
      </c>
      <c r="C3" s="87"/>
      <c r="D3" s="87"/>
      <c r="E3" s="87"/>
      <c r="F3" s="87"/>
      <c r="G3" s="87"/>
      <c r="H3" s="88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</row>
    <row r="4" spans="1:59" ht="15.4" x14ac:dyDescent="0.45">
      <c r="A4" s="80"/>
      <c r="B4" s="89" t="s">
        <v>183</v>
      </c>
      <c r="C4" s="87"/>
      <c r="D4" s="87"/>
      <c r="E4" s="87"/>
      <c r="F4" s="87"/>
      <c r="G4" s="87"/>
      <c r="H4" s="88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</row>
    <row r="5" spans="1:59" ht="15.4" x14ac:dyDescent="0.45">
      <c r="A5" s="80"/>
      <c r="B5" s="86" t="s">
        <v>184</v>
      </c>
      <c r="C5" s="87"/>
      <c r="D5" s="87"/>
      <c r="E5" s="87"/>
      <c r="F5" s="87"/>
      <c r="G5" s="87"/>
      <c r="H5" s="88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</row>
    <row r="6" spans="1:59" ht="15.75" thickBot="1" x14ac:dyDescent="0.5">
      <c r="A6" s="80"/>
      <c r="B6" s="90"/>
      <c r="C6" s="91"/>
      <c r="D6" s="91"/>
      <c r="E6" s="91"/>
      <c r="F6" s="91"/>
      <c r="G6" s="91"/>
      <c r="H6" s="92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</row>
    <row r="7" spans="1:59" ht="13.5" thickTop="1" x14ac:dyDescent="0.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</row>
    <row r="8" spans="1:59" x14ac:dyDescent="0.4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</row>
    <row r="9" spans="1:59" ht="15.4" x14ac:dyDescent="0.45">
      <c r="A9" s="80"/>
      <c r="B9" s="93" t="s">
        <v>185</v>
      </c>
      <c r="C9" s="80"/>
      <c r="D9" s="80"/>
      <c r="E9" s="80"/>
      <c r="F9" s="80"/>
      <c r="G9" s="80"/>
      <c r="H9" s="80"/>
      <c r="I9" s="80"/>
      <c r="K9" s="80"/>
      <c r="L9" s="80"/>
      <c r="M9" s="94" t="s">
        <v>186</v>
      </c>
      <c r="N9" s="80"/>
      <c r="O9" s="80"/>
      <c r="P9" s="80"/>
      <c r="Q9" s="80"/>
      <c r="R9" s="80"/>
      <c r="S9" s="95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</row>
    <row r="10" spans="1:59" x14ac:dyDescent="0.4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</row>
    <row r="11" spans="1:59" x14ac:dyDescent="0.4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</row>
    <row r="12" spans="1:59" x14ac:dyDescent="0.4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</row>
    <row r="13" spans="1:59" x14ac:dyDescent="0.4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</row>
    <row r="14" spans="1:59" x14ac:dyDescent="0.4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</row>
    <row r="15" spans="1:59" x14ac:dyDescent="0.4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</row>
    <row r="16" spans="1:59" x14ac:dyDescent="0.4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</row>
    <row r="17" spans="1:59" x14ac:dyDescent="0.4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</row>
    <row r="18" spans="1:59" x14ac:dyDescent="0.4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</row>
    <row r="19" spans="1:59" x14ac:dyDescent="0.4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</row>
    <row r="20" spans="1:59" x14ac:dyDescent="0.4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</row>
    <row r="21" spans="1:59" x14ac:dyDescent="0.4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</row>
    <row r="22" spans="1:59" x14ac:dyDescent="0.4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</row>
    <row r="23" spans="1:59" x14ac:dyDescent="0.4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</row>
    <row r="24" spans="1:59" x14ac:dyDescent="0.4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</row>
    <row r="25" spans="1:59" x14ac:dyDescent="0.4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</row>
    <row r="26" spans="1:59" x14ac:dyDescent="0.4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</row>
    <row r="27" spans="1:59" x14ac:dyDescent="0.4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</row>
    <row r="28" spans="1:59" x14ac:dyDescent="0.4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</row>
    <row r="29" spans="1:59" x14ac:dyDescent="0.4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</row>
    <row r="30" spans="1:59" x14ac:dyDescent="0.4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</row>
    <row r="31" spans="1:59" x14ac:dyDescent="0.4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</row>
    <row r="32" spans="1:59" x14ac:dyDescent="0.4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</row>
    <row r="33" spans="1:59" x14ac:dyDescent="0.4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</row>
    <row r="34" spans="1:59" x14ac:dyDescent="0.4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</row>
    <row r="35" spans="1:59" x14ac:dyDescent="0.4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</row>
    <row r="36" spans="1:59" x14ac:dyDescent="0.4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</row>
    <row r="37" spans="1:59" x14ac:dyDescent="0.4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</row>
    <row r="38" spans="1:59" x14ac:dyDescent="0.4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</row>
    <row r="39" spans="1:59" x14ac:dyDescent="0.4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</row>
    <row r="40" spans="1:59" x14ac:dyDescent="0.4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</row>
    <row r="41" spans="1:59" x14ac:dyDescent="0.4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</row>
    <row r="42" spans="1:59" x14ac:dyDescent="0.4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</row>
    <row r="43" spans="1:59" x14ac:dyDescent="0.4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</row>
    <row r="44" spans="1:59" x14ac:dyDescent="0.4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</row>
    <row r="45" spans="1:59" x14ac:dyDescent="0.4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</row>
    <row r="46" spans="1:59" x14ac:dyDescent="0.4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</row>
    <row r="47" spans="1:59" x14ac:dyDescent="0.4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</row>
    <row r="48" spans="1:59" x14ac:dyDescent="0.4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</row>
    <row r="49" spans="1:59" x14ac:dyDescent="0.4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</row>
    <row r="50" spans="1:59" x14ac:dyDescent="0.4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</row>
    <row r="51" spans="1:59" x14ac:dyDescent="0.4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</row>
    <row r="52" spans="1:59" x14ac:dyDescent="0.4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</row>
    <row r="53" spans="1:59" x14ac:dyDescent="0.4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</row>
    <row r="54" spans="1:59" x14ac:dyDescent="0.4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</row>
    <row r="55" spans="1:59" x14ac:dyDescent="0.4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</row>
    <row r="56" spans="1:59" x14ac:dyDescent="0.4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</row>
    <row r="57" spans="1:59" x14ac:dyDescent="0.4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</row>
    <row r="58" spans="1:59" x14ac:dyDescent="0.4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</row>
    <row r="59" spans="1:59" x14ac:dyDescent="0.4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</row>
    <row r="60" spans="1:59" x14ac:dyDescent="0.4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</row>
    <row r="61" spans="1:59" x14ac:dyDescent="0.4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</row>
    <row r="62" spans="1:59" x14ac:dyDescent="0.4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</row>
    <row r="63" spans="1:59" x14ac:dyDescent="0.4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</row>
    <row r="64" spans="1:59" x14ac:dyDescent="0.4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</row>
    <row r="65" spans="1:59" x14ac:dyDescent="0.4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</row>
    <row r="66" spans="1:59" x14ac:dyDescent="0.4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</row>
    <row r="67" spans="1:59" x14ac:dyDescent="0.4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</row>
    <row r="68" spans="1:59" x14ac:dyDescent="0.4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</row>
    <row r="69" spans="1:59" x14ac:dyDescent="0.4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</row>
    <row r="70" spans="1:59" x14ac:dyDescent="0.4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</row>
    <row r="71" spans="1:59" x14ac:dyDescent="0.4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</row>
    <row r="72" spans="1:59" x14ac:dyDescent="0.4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</row>
    <row r="73" spans="1:59" x14ac:dyDescent="0.4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</row>
    <row r="74" spans="1:59" x14ac:dyDescent="0.4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</row>
    <row r="75" spans="1:59" x14ac:dyDescent="0.4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</row>
    <row r="76" spans="1:59" x14ac:dyDescent="0.4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</row>
    <row r="77" spans="1:59" x14ac:dyDescent="0.4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</row>
    <row r="78" spans="1:59" x14ac:dyDescent="0.4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</row>
    <row r="79" spans="1:59" x14ac:dyDescent="0.4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</row>
    <row r="80" spans="1:59" x14ac:dyDescent="0.4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</row>
    <row r="81" spans="1:59" x14ac:dyDescent="0.4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</row>
    <row r="82" spans="1:59" x14ac:dyDescent="0.4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</row>
    <row r="83" spans="1:59" x14ac:dyDescent="0.4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</row>
    <row r="84" spans="1:59" x14ac:dyDescent="0.4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</row>
    <row r="85" spans="1:59" x14ac:dyDescent="0.4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</row>
    <row r="86" spans="1:59" x14ac:dyDescent="0.4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</row>
    <row r="87" spans="1:59" x14ac:dyDescent="0.4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</row>
    <row r="88" spans="1:59" x14ac:dyDescent="0.4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</row>
    <row r="89" spans="1:59" x14ac:dyDescent="0.4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1"/>
      <c r="BG89" s="81"/>
    </row>
    <row r="90" spans="1:59" x14ac:dyDescent="0.4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</row>
    <row r="91" spans="1:59" x14ac:dyDescent="0.4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</row>
    <row r="92" spans="1:59" x14ac:dyDescent="0.4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</row>
    <row r="93" spans="1:59" x14ac:dyDescent="0.4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</row>
    <row r="94" spans="1:59" x14ac:dyDescent="0.4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</row>
    <row r="95" spans="1:59" x14ac:dyDescent="0.4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1"/>
      <c r="BG95" s="81"/>
    </row>
    <row r="96" spans="1:59" x14ac:dyDescent="0.4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</row>
    <row r="97" spans="1:59" x14ac:dyDescent="0.4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</row>
    <row r="98" spans="1:59" x14ac:dyDescent="0.4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</row>
    <row r="99" spans="1:59" x14ac:dyDescent="0.4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</row>
    <row r="100" spans="1:59" x14ac:dyDescent="0.4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</row>
    <row r="101" spans="1:59" x14ac:dyDescent="0.4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</row>
    <row r="102" spans="1:59" x14ac:dyDescent="0.4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</row>
    <row r="103" spans="1:59" x14ac:dyDescent="0.4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</row>
    <row r="104" spans="1:59" x14ac:dyDescent="0.4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</row>
    <row r="105" spans="1:59" x14ac:dyDescent="0.4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</row>
    <row r="106" spans="1:59" x14ac:dyDescent="0.4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</row>
    <row r="107" spans="1:59" x14ac:dyDescent="0.4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</row>
    <row r="108" spans="1:59" x14ac:dyDescent="0.4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</row>
    <row r="109" spans="1:59" x14ac:dyDescent="0.4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</row>
    <row r="110" spans="1:59" x14ac:dyDescent="0.4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</row>
    <row r="111" spans="1:59" x14ac:dyDescent="0.4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</row>
    <row r="112" spans="1:59" x14ac:dyDescent="0.4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</row>
    <row r="113" spans="1:59" x14ac:dyDescent="0.4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</row>
    <row r="114" spans="1:59" x14ac:dyDescent="0.4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</row>
    <row r="115" spans="1:59" x14ac:dyDescent="0.4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</row>
    <row r="116" spans="1:59" x14ac:dyDescent="0.4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</row>
    <row r="117" spans="1:59" x14ac:dyDescent="0.4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</row>
    <row r="118" spans="1:59" x14ac:dyDescent="0.4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</row>
    <row r="119" spans="1:59" x14ac:dyDescent="0.4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</row>
    <row r="120" spans="1:59" x14ac:dyDescent="0.4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</row>
    <row r="121" spans="1:59" x14ac:dyDescent="0.4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</row>
    <row r="122" spans="1:59" x14ac:dyDescent="0.4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</row>
    <row r="123" spans="1:59" x14ac:dyDescent="0.4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</row>
    <row r="124" spans="1:59" x14ac:dyDescent="0.4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</row>
    <row r="125" spans="1:59" x14ac:dyDescent="0.4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</row>
    <row r="126" spans="1:59" x14ac:dyDescent="0.4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</row>
    <row r="127" spans="1:59" x14ac:dyDescent="0.4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</row>
    <row r="128" spans="1:59" x14ac:dyDescent="0.4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</row>
    <row r="129" spans="1:59" x14ac:dyDescent="0.4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</row>
    <row r="130" spans="1:59" x14ac:dyDescent="0.4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</row>
    <row r="131" spans="1:59" x14ac:dyDescent="0.4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</row>
    <row r="132" spans="1:59" x14ac:dyDescent="0.4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</row>
    <row r="133" spans="1:59" x14ac:dyDescent="0.4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</row>
    <row r="134" spans="1:59" x14ac:dyDescent="0.4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</row>
    <row r="135" spans="1:59" x14ac:dyDescent="0.4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</row>
    <row r="136" spans="1:59" x14ac:dyDescent="0.4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</row>
    <row r="137" spans="1:59" x14ac:dyDescent="0.4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</row>
    <row r="138" spans="1:59" x14ac:dyDescent="0.4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F138" s="81"/>
      <c r="BG138" s="81"/>
    </row>
    <row r="139" spans="1:59" x14ac:dyDescent="0.4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81"/>
      <c r="AX139" s="81"/>
      <c r="AY139" s="81"/>
      <c r="AZ139" s="81"/>
      <c r="BA139" s="81"/>
      <c r="BB139" s="81"/>
      <c r="BC139" s="81"/>
      <c r="BD139" s="81"/>
      <c r="BE139" s="81"/>
      <c r="BF139" s="81"/>
      <c r="BG139" s="81"/>
    </row>
    <row r="140" spans="1:59" x14ac:dyDescent="0.4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81"/>
      <c r="BA140" s="81"/>
      <c r="BB140" s="81"/>
      <c r="BC140" s="81"/>
      <c r="BD140" s="81"/>
      <c r="BE140" s="81"/>
      <c r="BF140" s="81"/>
      <c r="BG140" s="81"/>
    </row>
    <row r="141" spans="1:59" x14ac:dyDescent="0.4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81"/>
      <c r="AX141" s="81"/>
      <c r="AY141" s="81"/>
      <c r="AZ141" s="81"/>
      <c r="BA141" s="81"/>
      <c r="BB141" s="81"/>
      <c r="BC141" s="81"/>
      <c r="BD141" s="81"/>
      <c r="BE141" s="81"/>
      <c r="BF141" s="81"/>
      <c r="BG141" s="81"/>
    </row>
    <row r="142" spans="1:59" x14ac:dyDescent="0.4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1"/>
      <c r="BD142" s="81"/>
      <c r="BE142" s="81"/>
      <c r="BF142" s="81"/>
      <c r="BG142" s="81"/>
    </row>
    <row r="143" spans="1:59" x14ac:dyDescent="0.4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</row>
    <row r="144" spans="1:59" x14ac:dyDescent="0.4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81"/>
      <c r="BB144" s="81"/>
      <c r="BC144" s="81"/>
      <c r="BD144" s="81"/>
      <c r="BE144" s="81"/>
      <c r="BF144" s="81"/>
      <c r="BG144" s="81"/>
    </row>
    <row r="145" spans="1:59" x14ac:dyDescent="0.4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</row>
    <row r="146" spans="1:59" x14ac:dyDescent="0.4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  <c r="BG146" s="81"/>
    </row>
    <row r="147" spans="1:59" x14ac:dyDescent="0.4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</row>
    <row r="148" spans="1:59" x14ac:dyDescent="0.4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  <c r="BF148" s="81"/>
      <c r="BG148" s="81"/>
    </row>
    <row r="149" spans="1:59" x14ac:dyDescent="0.4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  <c r="BF149" s="81"/>
      <c r="BG149" s="81"/>
    </row>
    <row r="150" spans="1:59" x14ac:dyDescent="0.4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81"/>
      <c r="BB150" s="81"/>
      <c r="BC150" s="81"/>
      <c r="BD150" s="81"/>
      <c r="BE150" s="81"/>
      <c r="BF150" s="81"/>
      <c r="BG150" s="81"/>
    </row>
    <row r="151" spans="1:59" x14ac:dyDescent="0.4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  <c r="BE151" s="81"/>
      <c r="BF151" s="81"/>
      <c r="BG151" s="81"/>
    </row>
    <row r="152" spans="1:59" x14ac:dyDescent="0.4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  <c r="BE152" s="81"/>
      <c r="BF152" s="81"/>
      <c r="BG152" s="81"/>
    </row>
    <row r="153" spans="1:59" x14ac:dyDescent="0.4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  <c r="BF153" s="81"/>
      <c r="BG153" s="81"/>
    </row>
    <row r="154" spans="1:59" x14ac:dyDescent="0.4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  <c r="BA154" s="81"/>
      <c r="BB154" s="81"/>
      <c r="BC154" s="81"/>
      <c r="BD154" s="81"/>
      <c r="BE154" s="81"/>
      <c r="BF154" s="81"/>
      <c r="BG154" s="81"/>
    </row>
    <row r="155" spans="1:59" x14ac:dyDescent="0.4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81"/>
      <c r="AZ155" s="81"/>
      <c r="BA155" s="81"/>
      <c r="BB155" s="81"/>
      <c r="BC155" s="81"/>
      <c r="BD155" s="81"/>
      <c r="BE155" s="81"/>
      <c r="BF155" s="81"/>
      <c r="BG155" s="81"/>
    </row>
    <row r="156" spans="1:59" x14ac:dyDescent="0.4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1"/>
      <c r="BE156" s="81"/>
      <c r="BF156" s="81"/>
      <c r="BG156" s="81"/>
    </row>
    <row r="157" spans="1:59" x14ac:dyDescent="0.4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81"/>
      <c r="AX157" s="81"/>
      <c r="AY157" s="81"/>
      <c r="AZ157" s="81"/>
      <c r="BA157" s="81"/>
      <c r="BB157" s="81"/>
      <c r="BC157" s="81"/>
      <c r="BD157" s="81"/>
      <c r="BE157" s="81"/>
      <c r="BF157" s="81"/>
      <c r="BG157" s="81"/>
    </row>
    <row r="158" spans="1:59" x14ac:dyDescent="0.4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81"/>
      <c r="AX158" s="81"/>
      <c r="AY158" s="81"/>
      <c r="AZ158" s="81"/>
      <c r="BA158" s="81"/>
      <c r="BB158" s="81"/>
      <c r="BC158" s="81"/>
      <c r="BD158" s="81"/>
      <c r="BE158" s="81"/>
      <c r="BF158" s="81"/>
      <c r="BG158" s="81"/>
    </row>
    <row r="159" spans="1:59" x14ac:dyDescent="0.4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1"/>
      <c r="AN159" s="81"/>
      <c r="AO159" s="81"/>
      <c r="AP159" s="81"/>
      <c r="AQ159" s="81"/>
      <c r="AR159" s="81"/>
      <c r="AS159" s="81"/>
      <c r="AT159" s="81"/>
      <c r="AU159" s="81"/>
      <c r="AV159" s="81"/>
      <c r="AW159" s="81"/>
      <c r="AX159" s="81"/>
      <c r="AY159" s="81"/>
      <c r="AZ159" s="81"/>
      <c r="BA159" s="81"/>
      <c r="BB159" s="81"/>
      <c r="BC159" s="81"/>
      <c r="BD159" s="81"/>
      <c r="BE159" s="81"/>
      <c r="BF159" s="81"/>
      <c r="BG159" s="81"/>
    </row>
    <row r="160" spans="1:59" x14ac:dyDescent="0.4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1"/>
      <c r="AY160" s="81"/>
      <c r="AZ160" s="81"/>
      <c r="BA160" s="81"/>
      <c r="BB160" s="81"/>
      <c r="BC160" s="81"/>
      <c r="BD160" s="81"/>
      <c r="BE160" s="81"/>
      <c r="BF160" s="81"/>
      <c r="BG160" s="81"/>
    </row>
    <row r="161" spans="1:59" x14ac:dyDescent="0.4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1"/>
      <c r="AY161" s="81"/>
      <c r="AZ161" s="81"/>
      <c r="BA161" s="81"/>
      <c r="BB161" s="81"/>
      <c r="BC161" s="81"/>
      <c r="BD161" s="81"/>
      <c r="BE161" s="81"/>
      <c r="BF161" s="81"/>
      <c r="BG161" s="81"/>
    </row>
    <row r="162" spans="1:59" x14ac:dyDescent="0.4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1"/>
      <c r="AN162" s="81"/>
      <c r="AO162" s="81"/>
      <c r="AP162" s="81"/>
      <c r="AQ162" s="81"/>
      <c r="AR162" s="81"/>
      <c r="AS162" s="81"/>
      <c r="AT162" s="81"/>
      <c r="AU162" s="81"/>
      <c r="AV162" s="81"/>
      <c r="AW162" s="81"/>
      <c r="AX162" s="81"/>
      <c r="AY162" s="81"/>
      <c r="AZ162" s="81"/>
      <c r="BA162" s="81"/>
      <c r="BB162" s="81"/>
      <c r="BC162" s="81"/>
      <c r="BD162" s="81"/>
      <c r="BE162" s="81"/>
      <c r="BF162" s="81"/>
      <c r="BG162" s="81"/>
    </row>
    <row r="163" spans="1:59" x14ac:dyDescent="0.4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1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81"/>
      <c r="BA163" s="81"/>
      <c r="BB163" s="81"/>
      <c r="BC163" s="81"/>
      <c r="BD163" s="81"/>
      <c r="BE163" s="81"/>
      <c r="BF163" s="81"/>
      <c r="BG163" s="81"/>
    </row>
    <row r="164" spans="1:59" x14ac:dyDescent="0.4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81"/>
      <c r="AX164" s="81"/>
      <c r="AY164" s="81"/>
      <c r="AZ164" s="81"/>
      <c r="BA164" s="81"/>
      <c r="BB164" s="81"/>
      <c r="BC164" s="81"/>
      <c r="BD164" s="81"/>
      <c r="BE164" s="81"/>
      <c r="BF164" s="81"/>
      <c r="BG164" s="81"/>
    </row>
    <row r="165" spans="1:59" x14ac:dyDescent="0.4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1"/>
      <c r="AN165" s="81"/>
      <c r="AO165" s="81"/>
      <c r="AP165" s="81"/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81"/>
      <c r="BB165" s="81"/>
      <c r="BC165" s="81"/>
      <c r="BD165" s="81"/>
      <c r="BE165" s="81"/>
      <c r="BF165" s="81"/>
      <c r="BG165" s="81"/>
    </row>
    <row r="166" spans="1:59" x14ac:dyDescent="0.4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1"/>
      <c r="AN166" s="81"/>
      <c r="AO166" s="81"/>
      <c r="AP166" s="81"/>
      <c r="AQ166" s="81"/>
      <c r="AR166" s="81"/>
      <c r="AS166" s="81"/>
      <c r="AT166" s="81"/>
      <c r="AU166" s="81"/>
      <c r="AV166" s="81"/>
      <c r="AW166" s="81"/>
      <c r="AX166" s="81"/>
      <c r="AY166" s="81"/>
      <c r="AZ166" s="81"/>
      <c r="BA166" s="81"/>
      <c r="BB166" s="81"/>
      <c r="BC166" s="81"/>
      <c r="BD166" s="81"/>
      <c r="BE166" s="81"/>
      <c r="BF166" s="81"/>
      <c r="BG166" s="81"/>
    </row>
    <row r="167" spans="1:59" x14ac:dyDescent="0.4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1"/>
      <c r="AN167" s="81"/>
      <c r="AO167" s="81"/>
      <c r="AP167" s="81"/>
      <c r="AQ167" s="81"/>
      <c r="AR167" s="81"/>
      <c r="AS167" s="81"/>
      <c r="AT167" s="81"/>
      <c r="AU167" s="81"/>
      <c r="AV167" s="81"/>
      <c r="AW167" s="81"/>
      <c r="AX167" s="81"/>
      <c r="AY167" s="81"/>
      <c r="AZ167" s="81"/>
      <c r="BA167" s="81"/>
      <c r="BB167" s="81"/>
      <c r="BC167" s="81"/>
      <c r="BD167" s="81"/>
      <c r="BE167" s="81"/>
      <c r="BF167" s="81"/>
      <c r="BG167" s="81"/>
    </row>
    <row r="168" spans="1:59" x14ac:dyDescent="0.4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1"/>
      <c r="AN168" s="81"/>
      <c r="AO168" s="81"/>
      <c r="AP168" s="81"/>
      <c r="AQ168" s="81"/>
      <c r="AR168" s="81"/>
      <c r="AS168" s="81"/>
      <c r="AT168" s="81"/>
      <c r="AU168" s="81"/>
      <c r="AV168" s="81"/>
      <c r="AW168" s="81"/>
      <c r="AX168" s="81"/>
      <c r="AY168" s="81"/>
      <c r="AZ168" s="81"/>
      <c r="BA168" s="81"/>
      <c r="BB168" s="81"/>
      <c r="BC168" s="81"/>
      <c r="BD168" s="81"/>
      <c r="BE168" s="81"/>
      <c r="BF168" s="81"/>
      <c r="BG168" s="81"/>
    </row>
    <row r="169" spans="1:59" x14ac:dyDescent="0.4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1"/>
      <c r="AN169" s="81"/>
      <c r="AO169" s="81"/>
      <c r="AP169" s="81"/>
      <c r="AQ169" s="81"/>
      <c r="AR169" s="81"/>
      <c r="AS169" s="81"/>
      <c r="AT169" s="81"/>
      <c r="AU169" s="81"/>
      <c r="AV169" s="81"/>
      <c r="AW169" s="81"/>
      <c r="AX169" s="81"/>
      <c r="AY169" s="81"/>
      <c r="AZ169" s="81"/>
      <c r="BA169" s="81"/>
      <c r="BB169" s="81"/>
      <c r="BC169" s="81"/>
      <c r="BD169" s="81"/>
      <c r="BE169" s="81"/>
      <c r="BF169" s="81"/>
      <c r="BG169" s="81"/>
    </row>
    <row r="170" spans="1:59" x14ac:dyDescent="0.4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1"/>
      <c r="AN170" s="81"/>
      <c r="AO170" s="81"/>
      <c r="AP170" s="81"/>
      <c r="AQ170" s="81"/>
      <c r="AR170" s="81"/>
      <c r="AS170" s="81"/>
      <c r="AT170" s="81"/>
      <c r="AU170" s="81"/>
      <c r="AV170" s="81"/>
      <c r="AW170" s="81"/>
      <c r="AX170" s="81"/>
      <c r="AY170" s="81"/>
      <c r="AZ170" s="81"/>
      <c r="BA170" s="81"/>
      <c r="BB170" s="81"/>
      <c r="BC170" s="81"/>
      <c r="BD170" s="81"/>
      <c r="BE170" s="81"/>
      <c r="BF170" s="81"/>
      <c r="BG170" s="81"/>
    </row>
    <row r="171" spans="1:59" x14ac:dyDescent="0.4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1"/>
      <c r="AN171" s="81"/>
      <c r="AO171" s="81"/>
      <c r="AP171" s="81"/>
      <c r="AQ171" s="81"/>
      <c r="AR171" s="81"/>
      <c r="AS171" s="81"/>
      <c r="AT171" s="81"/>
      <c r="AU171" s="81"/>
      <c r="AV171" s="81"/>
      <c r="AW171" s="81"/>
      <c r="AX171" s="81"/>
      <c r="AY171" s="81"/>
      <c r="AZ171" s="81"/>
      <c r="BA171" s="81"/>
      <c r="BB171" s="81"/>
      <c r="BC171" s="81"/>
      <c r="BD171" s="81"/>
      <c r="BE171" s="81"/>
      <c r="BF171" s="81"/>
      <c r="BG171" s="81"/>
    </row>
    <row r="172" spans="1:59" x14ac:dyDescent="0.4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1"/>
      <c r="AN172" s="81"/>
      <c r="AO172" s="81"/>
      <c r="AP172" s="81"/>
      <c r="AQ172" s="81"/>
      <c r="AR172" s="81"/>
      <c r="AS172" s="81"/>
      <c r="AT172" s="81"/>
      <c r="AU172" s="81"/>
      <c r="AV172" s="81"/>
      <c r="AW172" s="81"/>
      <c r="AX172" s="81"/>
      <c r="AY172" s="81"/>
      <c r="AZ172" s="81"/>
      <c r="BA172" s="81"/>
      <c r="BB172" s="81"/>
      <c r="BC172" s="81"/>
      <c r="BD172" s="81"/>
      <c r="BE172" s="81"/>
      <c r="BF172" s="81"/>
      <c r="BG172" s="81"/>
    </row>
    <row r="173" spans="1:59" x14ac:dyDescent="0.4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1"/>
      <c r="AN173" s="81"/>
      <c r="AO173" s="81"/>
      <c r="AP173" s="81"/>
      <c r="AQ173" s="81"/>
      <c r="AR173" s="81"/>
      <c r="AS173" s="81"/>
      <c r="AT173" s="81"/>
      <c r="AU173" s="81"/>
      <c r="AV173" s="81"/>
      <c r="AW173" s="81"/>
      <c r="AX173" s="81"/>
      <c r="AY173" s="81"/>
      <c r="AZ173" s="81"/>
      <c r="BA173" s="81"/>
      <c r="BB173" s="81"/>
      <c r="BC173" s="81"/>
      <c r="BD173" s="81"/>
      <c r="BE173" s="81"/>
      <c r="BF173" s="81"/>
      <c r="BG173" s="81"/>
    </row>
    <row r="174" spans="1:59" x14ac:dyDescent="0.4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1"/>
      <c r="AN174" s="81"/>
      <c r="AO174" s="81"/>
      <c r="AP174" s="81"/>
      <c r="AQ174" s="81"/>
      <c r="AR174" s="81"/>
      <c r="AS174" s="81"/>
      <c r="AT174" s="81"/>
      <c r="AU174" s="81"/>
      <c r="AV174" s="81"/>
      <c r="AW174" s="81"/>
      <c r="AX174" s="81"/>
      <c r="AY174" s="81"/>
      <c r="AZ174" s="81"/>
      <c r="BA174" s="81"/>
      <c r="BB174" s="81"/>
      <c r="BC174" s="81"/>
      <c r="BD174" s="81"/>
      <c r="BE174" s="81"/>
      <c r="BF174" s="81"/>
      <c r="BG174" s="81"/>
    </row>
    <row r="175" spans="1:59" x14ac:dyDescent="0.4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1"/>
      <c r="AN175" s="81"/>
      <c r="AO175" s="81"/>
      <c r="AP175" s="81"/>
      <c r="AQ175" s="81"/>
      <c r="AR175" s="81"/>
      <c r="AS175" s="81"/>
      <c r="AT175" s="81"/>
      <c r="AU175" s="81"/>
      <c r="AV175" s="81"/>
      <c r="AW175" s="81"/>
      <c r="AX175" s="81"/>
      <c r="AY175" s="81"/>
      <c r="AZ175" s="81"/>
      <c r="BA175" s="81"/>
      <c r="BB175" s="81"/>
      <c r="BC175" s="81"/>
      <c r="BD175" s="81"/>
      <c r="BE175" s="81"/>
      <c r="BF175" s="81"/>
      <c r="BG175" s="81"/>
    </row>
    <row r="176" spans="1:59" x14ac:dyDescent="0.4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1"/>
      <c r="AN176" s="81"/>
      <c r="AO176" s="81"/>
      <c r="AP176" s="81"/>
      <c r="AQ176" s="81"/>
      <c r="AR176" s="81"/>
      <c r="AS176" s="81"/>
      <c r="AT176" s="81"/>
      <c r="AU176" s="81"/>
      <c r="AV176" s="81"/>
      <c r="AW176" s="81"/>
      <c r="AX176" s="81"/>
      <c r="AY176" s="81"/>
      <c r="AZ176" s="81"/>
      <c r="BA176" s="81"/>
      <c r="BB176" s="81"/>
      <c r="BC176" s="81"/>
      <c r="BD176" s="81"/>
      <c r="BE176" s="81"/>
      <c r="BF176" s="81"/>
      <c r="BG176" s="81"/>
    </row>
    <row r="177" spans="1:59" x14ac:dyDescent="0.4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1"/>
      <c r="AN177" s="81"/>
      <c r="AO177" s="81"/>
      <c r="AP177" s="81"/>
      <c r="AQ177" s="81"/>
      <c r="AR177" s="81"/>
      <c r="AS177" s="81"/>
      <c r="AT177" s="81"/>
      <c r="AU177" s="81"/>
      <c r="AV177" s="81"/>
      <c r="AW177" s="81"/>
      <c r="AX177" s="81"/>
      <c r="AY177" s="81"/>
      <c r="AZ177" s="81"/>
      <c r="BA177" s="81"/>
      <c r="BB177" s="81"/>
      <c r="BC177" s="81"/>
      <c r="BD177" s="81"/>
      <c r="BE177" s="81"/>
      <c r="BF177" s="81"/>
      <c r="BG177" s="81"/>
    </row>
    <row r="178" spans="1:59" x14ac:dyDescent="0.4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81"/>
      <c r="AX178" s="81"/>
      <c r="AY178" s="81"/>
      <c r="AZ178" s="81"/>
      <c r="BA178" s="81"/>
      <c r="BB178" s="81"/>
      <c r="BC178" s="81"/>
      <c r="BD178" s="81"/>
      <c r="BE178" s="81"/>
      <c r="BF178" s="81"/>
      <c r="BG178" s="81"/>
    </row>
    <row r="179" spans="1:59" x14ac:dyDescent="0.4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1"/>
      <c r="AN179" s="81"/>
      <c r="AO179" s="81"/>
      <c r="AP179" s="81"/>
      <c r="AQ179" s="81"/>
      <c r="AR179" s="81"/>
      <c r="AS179" s="81"/>
      <c r="AT179" s="81"/>
      <c r="AU179" s="81"/>
      <c r="AV179" s="81"/>
      <c r="AW179" s="81"/>
      <c r="AX179" s="81"/>
      <c r="AY179" s="81"/>
      <c r="AZ179" s="81"/>
      <c r="BA179" s="81"/>
      <c r="BB179" s="81"/>
      <c r="BC179" s="81"/>
      <c r="BD179" s="81"/>
      <c r="BE179" s="81"/>
      <c r="BF179" s="81"/>
      <c r="BG179" s="81"/>
    </row>
    <row r="180" spans="1:59" x14ac:dyDescent="0.4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1"/>
      <c r="AN180" s="81"/>
      <c r="AO180" s="81"/>
      <c r="AP180" s="81"/>
      <c r="AQ180" s="81"/>
      <c r="AR180" s="81"/>
      <c r="AS180" s="81"/>
      <c r="AT180" s="81"/>
      <c r="AU180" s="81"/>
      <c r="AV180" s="81"/>
      <c r="AW180" s="81"/>
      <c r="AX180" s="81"/>
      <c r="AY180" s="81"/>
      <c r="AZ180" s="81"/>
      <c r="BA180" s="81"/>
      <c r="BB180" s="81"/>
      <c r="BC180" s="81"/>
      <c r="BD180" s="81"/>
      <c r="BE180" s="81"/>
      <c r="BF180" s="81"/>
      <c r="BG180" s="81"/>
    </row>
    <row r="181" spans="1:59" x14ac:dyDescent="0.4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1"/>
      <c r="AN181" s="81"/>
      <c r="AO181" s="81"/>
      <c r="AP181" s="81"/>
      <c r="AQ181" s="81"/>
      <c r="AR181" s="81"/>
      <c r="AS181" s="81"/>
      <c r="AT181" s="81"/>
      <c r="AU181" s="81"/>
      <c r="AV181" s="81"/>
      <c r="AW181" s="81"/>
      <c r="AX181" s="81"/>
      <c r="AY181" s="81"/>
      <c r="AZ181" s="81"/>
      <c r="BA181" s="81"/>
      <c r="BB181" s="81"/>
      <c r="BC181" s="81"/>
      <c r="BD181" s="81"/>
      <c r="BE181" s="81"/>
      <c r="BF181" s="81"/>
      <c r="BG181" s="81"/>
    </row>
    <row r="182" spans="1:59" x14ac:dyDescent="0.4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1"/>
      <c r="AN182" s="81"/>
      <c r="AO182" s="81"/>
      <c r="AP182" s="81"/>
      <c r="AQ182" s="81"/>
      <c r="AR182" s="81"/>
      <c r="AS182" s="81"/>
      <c r="AT182" s="81"/>
      <c r="AU182" s="81"/>
      <c r="AV182" s="81"/>
      <c r="AW182" s="81"/>
      <c r="AX182" s="81"/>
      <c r="AY182" s="81"/>
      <c r="AZ182" s="81"/>
      <c r="BA182" s="81"/>
      <c r="BB182" s="81"/>
      <c r="BC182" s="81"/>
      <c r="BD182" s="81"/>
      <c r="BE182" s="81"/>
      <c r="BF182" s="81"/>
      <c r="BG182" s="81"/>
    </row>
    <row r="183" spans="1:59" x14ac:dyDescent="0.4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1"/>
      <c r="AN183" s="81"/>
      <c r="AO183" s="81"/>
      <c r="AP183" s="81"/>
      <c r="AQ183" s="81"/>
      <c r="AR183" s="81"/>
      <c r="AS183" s="81"/>
      <c r="AT183" s="81"/>
      <c r="AU183" s="81"/>
      <c r="AV183" s="81"/>
      <c r="AW183" s="81"/>
      <c r="AX183" s="81"/>
      <c r="AY183" s="81"/>
      <c r="AZ183" s="81"/>
      <c r="BA183" s="81"/>
      <c r="BB183" s="81"/>
      <c r="BC183" s="81"/>
      <c r="BD183" s="81"/>
      <c r="BE183" s="81"/>
      <c r="BF183" s="81"/>
      <c r="BG183" s="81"/>
    </row>
    <row r="184" spans="1:59" x14ac:dyDescent="0.4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1"/>
      <c r="AN184" s="81"/>
      <c r="AO184" s="81"/>
      <c r="AP184" s="81"/>
      <c r="AQ184" s="81"/>
      <c r="AR184" s="81"/>
      <c r="AS184" s="81"/>
      <c r="AT184" s="81"/>
      <c r="AU184" s="81"/>
      <c r="AV184" s="81"/>
      <c r="AW184" s="81"/>
      <c r="AX184" s="81"/>
      <c r="AY184" s="81"/>
      <c r="AZ184" s="81"/>
      <c r="BA184" s="81"/>
      <c r="BB184" s="81"/>
      <c r="BC184" s="81"/>
      <c r="BD184" s="81"/>
      <c r="BE184" s="81"/>
      <c r="BF184" s="81"/>
      <c r="BG184" s="81"/>
    </row>
    <row r="185" spans="1:59" x14ac:dyDescent="0.4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1"/>
      <c r="AN185" s="81"/>
      <c r="AO185" s="81"/>
      <c r="AP185" s="81"/>
      <c r="AQ185" s="81"/>
      <c r="AR185" s="81"/>
      <c r="AS185" s="81"/>
      <c r="AT185" s="81"/>
      <c r="AU185" s="81"/>
      <c r="AV185" s="81"/>
      <c r="AW185" s="81"/>
      <c r="AX185" s="81"/>
      <c r="AY185" s="81"/>
      <c r="AZ185" s="81"/>
      <c r="BA185" s="81"/>
      <c r="BB185" s="81"/>
      <c r="BC185" s="81"/>
      <c r="BD185" s="81"/>
      <c r="BE185" s="81"/>
      <c r="BF185" s="81"/>
      <c r="BG185" s="81"/>
    </row>
    <row r="186" spans="1:59" x14ac:dyDescent="0.4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1"/>
      <c r="AN186" s="81"/>
      <c r="AO186" s="81"/>
      <c r="AP186" s="81"/>
      <c r="AQ186" s="81"/>
      <c r="AR186" s="81"/>
      <c r="AS186" s="81"/>
      <c r="AT186" s="81"/>
      <c r="AU186" s="81"/>
      <c r="AV186" s="81"/>
      <c r="AW186" s="81"/>
      <c r="AX186" s="81"/>
      <c r="AY186" s="81"/>
      <c r="AZ186" s="81"/>
      <c r="BA186" s="81"/>
      <c r="BB186" s="81"/>
      <c r="BC186" s="81"/>
      <c r="BD186" s="81"/>
      <c r="BE186" s="81"/>
      <c r="BF186" s="81"/>
      <c r="BG186" s="81"/>
    </row>
    <row r="187" spans="1:59" x14ac:dyDescent="0.4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1"/>
      <c r="AN187" s="81"/>
      <c r="AO187" s="81"/>
      <c r="AP187" s="81"/>
      <c r="AQ187" s="81"/>
      <c r="AR187" s="81"/>
      <c r="AS187" s="81"/>
      <c r="AT187" s="81"/>
      <c r="AU187" s="81"/>
      <c r="AV187" s="81"/>
      <c r="AW187" s="81"/>
      <c r="AX187" s="81"/>
      <c r="AY187" s="81"/>
      <c r="AZ187" s="81"/>
      <c r="BA187" s="81"/>
      <c r="BB187" s="81"/>
      <c r="BC187" s="81"/>
      <c r="BD187" s="81"/>
      <c r="BE187" s="81"/>
      <c r="BF187" s="81"/>
      <c r="BG187" s="81"/>
    </row>
    <row r="188" spans="1:59" x14ac:dyDescent="0.4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1"/>
      <c r="AN188" s="81"/>
      <c r="AO188" s="81"/>
      <c r="AP188" s="81"/>
      <c r="AQ188" s="81"/>
      <c r="AR188" s="81"/>
      <c r="AS188" s="81"/>
      <c r="AT188" s="81"/>
      <c r="AU188" s="81"/>
      <c r="AV188" s="81"/>
      <c r="AW188" s="81"/>
      <c r="AX188" s="81"/>
      <c r="AY188" s="81"/>
      <c r="AZ188" s="81"/>
      <c r="BA188" s="81"/>
      <c r="BB188" s="81"/>
      <c r="BC188" s="81"/>
      <c r="BD188" s="81"/>
      <c r="BE188" s="81"/>
      <c r="BF188" s="81"/>
      <c r="BG188" s="81"/>
    </row>
    <row r="189" spans="1:59" x14ac:dyDescent="0.4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1"/>
      <c r="AN189" s="81"/>
      <c r="AO189" s="81"/>
      <c r="AP189" s="81"/>
      <c r="AQ189" s="81"/>
      <c r="AR189" s="81"/>
      <c r="AS189" s="81"/>
      <c r="AT189" s="81"/>
      <c r="AU189" s="81"/>
      <c r="AV189" s="81"/>
      <c r="AW189" s="81"/>
      <c r="AX189" s="81"/>
      <c r="AY189" s="81"/>
      <c r="AZ189" s="81"/>
      <c r="BA189" s="81"/>
      <c r="BB189" s="81"/>
      <c r="BC189" s="81"/>
      <c r="BD189" s="81"/>
      <c r="BE189" s="81"/>
      <c r="BF189" s="81"/>
      <c r="BG189" s="81"/>
    </row>
    <row r="190" spans="1:59" x14ac:dyDescent="0.4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1"/>
      <c r="AN190" s="81"/>
      <c r="AO190" s="81"/>
      <c r="AP190" s="81"/>
      <c r="AQ190" s="81"/>
      <c r="AR190" s="81"/>
      <c r="AS190" s="81"/>
      <c r="AT190" s="81"/>
      <c r="AU190" s="81"/>
      <c r="AV190" s="81"/>
      <c r="AW190" s="81"/>
      <c r="AX190" s="81"/>
      <c r="AY190" s="81"/>
      <c r="AZ190" s="81"/>
      <c r="BA190" s="81"/>
      <c r="BB190" s="81"/>
      <c r="BC190" s="81"/>
      <c r="BD190" s="81"/>
      <c r="BE190" s="81"/>
      <c r="BF190" s="81"/>
      <c r="BG190" s="81"/>
    </row>
    <row r="191" spans="1:59" x14ac:dyDescent="0.4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1"/>
      <c r="AN191" s="81"/>
      <c r="AO191" s="81"/>
      <c r="AP191" s="81"/>
      <c r="AQ191" s="81"/>
      <c r="AR191" s="81"/>
      <c r="AS191" s="81"/>
      <c r="AT191" s="81"/>
      <c r="AU191" s="81"/>
      <c r="AV191" s="81"/>
      <c r="AW191" s="81"/>
      <c r="AX191" s="81"/>
      <c r="AY191" s="81"/>
      <c r="AZ191" s="81"/>
      <c r="BA191" s="81"/>
      <c r="BB191" s="81"/>
      <c r="BC191" s="81"/>
      <c r="BD191" s="81"/>
      <c r="BE191" s="81"/>
      <c r="BF191" s="81"/>
      <c r="BG191" s="81"/>
    </row>
    <row r="192" spans="1:59" x14ac:dyDescent="0.4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1"/>
      <c r="AN192" s="81"/>
      <c r="AO192" s="81"/>
      <c r="AP192" s="81"/>
      <c r="AQ192" s="81"/>
      <c r="AR192" s="81"/>
      <c r="AS192" s="81"/>
      <c r="AT192" s="81"/>
      <c r="AU192" s="81"/>
      <c r="AV192" s="81"/>
      <c r="AW192" s="81"/>
      <c r="AX192" s="81"/>
      <c r="AY192" s="81"/>
      <c r="AZ192" s="81"/>
      <c r="BA192" s="81"/>
      <c r="BB192" s="81"/>
      <c r="BC192" s="81"/>
      <c r="BD192" s="81"/>
      <c r="BE192" s="81"/>
      <c r="BF192" s="81"/>
      <c r="BG192" s="81"/>
    </row>
    <row r="193" spans="1:59" x14ac:dyDescent="0.4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1"/>
      <c r="AN193" s="81"/>
      <c r="AO193" s="81"/>
      <c r="AP193" s="81"/>
      <c r="AQ193" s="81"/>
      <c r="AR193" s="81"/>
      <c r="AS193" s="81"/>
      <c r="AT193" s="81"/>
      <c r="AU193" s="81"/>
      <c r="AV193" s="81"/>
      <c r="AW193" s="81"/>
      <c r="AX193" s="81"/>
      <c r="AY193" s="81"/>
      <c r="AZ193" s="81"/>
      <c r="BA193" s="81"/>
      <c r="BB193" s="81"/>
      <c r="BC193" s="81"/>
      <c r="BD193" s="81"/>
      <c r="BE193" s="81"/>
      <c r="BF193" s="81"/>
      <c r="BG193" s="81"/>
    </row>
    <row r="194" spans="1:59" x14ac:dyDescent="0.4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1"/>
      <c r="AN194" s="81"/>
      <c r="AO194" s="81"/>
      <c r="AP194" s="81"/>
      <c r="AQ194" s="81"/>
      <c r="AR194" s="81"/>
      <c r="AS194" s="81"/>
      <c r="AT194" s="81"/>
      <c r="AU194" s="81"/>
      <c r="AV194" s="81"/>
      <c r="AW194" s="81"/>
      <c r="AX194" s="81"/>
      <c r="AY194" s="81"/>
      <c r="AZ194" s="81"/>
      <c r="BA194" s="81"/>
      <c r="BB194" s="81"/>
      <c r="BC194" s="81"/>
      <c r="BD194" s="81"/>
      <c r="BE194" s="81"/>
      <c r="BF194" s="81"/>
      <c r="BG194" s="81"/>
    </row>
    <row r="195" spans="1:59" x14ac:dyDescent="0.4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1"/>
      <c r="AN195" s="81"/>
      <c r="AO195" s="81"/>
      <c r="AP195" s="81"/>
      <c r="AQ195" s="81"/>
      <c r="AR195" s="81"/>
      <c r="AS195" s="81"/>
      <c r="AT195" s="81"/>
      <c r="AU195" s="81"/>
      <c r="AV195" s="81"/>
      <c r="AW195" s="81"/>
      <c r="AX195" s="81"/>
      <c r="AY195" s="81"/>
      <c r="AZ195" s="81"/>
      <c r="BA195" s="81"/>
      <c r="BB195" s="81"/>
      <c r="BC195" s="81"/>
      <c r="BD195" s="81"/>
      <c r="BE195" s="81"/>
      <c r="BF195" s="81"/>
      <c r="BG195" s="81"/>
    </row>
    <row r="196" spans="1:59" x14ac:dyDescent="0.4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1"/>
      <c r="AN196" s="81"/>
      <c r="AO196" s="81"/>
      <c r="AP196" s="81"/>
      <c r="AQ196" s="81"/>
      <c r="AR196" s="81"/>
      <c r="AS196" s="81"/>
      <c r="AT196" s="81"/>
      <c r="AU196" s="81"/>
      <c r="AV196" s="81"/>
      <c r="AW196" s="81"/>
      <c r="AX196" s="81"/>
      <c r="AY196" s="81"/>
      <c r="AZ196" s="81"/>
      <c r="BA196" s="81"/>
      <c r="BB196" s="81"/>
      <c r="BC196" s="81"/>
      <c r="BD196" s="81"/>
      <c r="BE196" s="81"/>
      <c r="BF196" s="81"/>
      <c r="BG196" s="81"/>
    </row>
    <row r="197" spans="1:59" x14ac:dyDescent="0.4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1"/>
      <c r="AN197" s="81"/>
      <c r="AO197" s="81"/>
      <c r="AP197" s="81"/>
      <c r="AQ197" s="81"/>
      <c r="AR197" s="81"/>
      <c r="AS197" s="81"/>
      <c r="AT197" s="81"/>
      <c r="AU197" s="81"/>
      <c r="AV197" s="81"/>
      <c r="AW197" s="81"/>
      <c r="AX197" s="81"/>
      <c r="AY197" s="81"/>
      <c r="AZ197" s="81"/>
      <c r="BA197" s="81"/>
      <c r="BB197" s="81"/>
      <c r="BC197" s="81"/>
      <c r="BD197" s="81"/>
      <c r="BE197" s="81"/>
      <c r="BF197" s="81"/>
      <c r="BG197" s="81"/>
    </row>
    <row r="198" spans="1:59" x14ac:dyDescent="0.4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1"/>
      <c r="AN198" s="81"/>
      <c r="AO198" s="81"/>
      <c r="AP198" s="81"/>
      <c r="AQ198" s="81"/>
      <c r="AR198" s="81"/>
      <c r="AS198" s="81"/>
      <c r="AT198" s="81"/>
      <c r="AU198" s="81"/>
      <c r="AV198" s="81"/>
      <c r="AW198" s="81"/>
      <c r="AX198" s="81"/>
      <c r="AY198" s="81"/>
      <c r="AZ198" s="81"/>
      <c r="BA198" s="81"/>
      <c r="BB198" s="81"/>
      <c r="BC198" s="81"/>
      <c r="BD198" s="81"/>
      <c r="BE198" s="81"/>
      <c r="BF198" s="81"/>
      <c r="BG198" s="81"/>
    </row>
    <row r="199" spans="1:59" x14ac:dyDescent="0.4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1"/>
      <c r="AN199" s="81"/>
      <c r="AO199" s="81"/>
      <c r="AP199" s="81"/>
      <c r="AQ199" s="81"/>
      <c r="AR199" s="81"/>
      <c r="AS199" s="81"/>
      <c r="AT199" s="81"/>
      <c r="AU199" s="81"/>
      <c r="AV199" s="81"/>
      <c r="AW199" s="81"/>
      <c r="AX199" s="81"/>
      <c r="AY199" s="81"/>
      <c r="AZ199" s="81"/>
      <c r="BA199" s="81"/>
      <c r="BB199" s="81"/>
      <c r="BC199" s="81"/>
      <c r="BD199" s="81"/>
      <c r="BE199" s="81"/>
      <c r="BF199" s="81"/>
      <c r="BG199" s="81"/>
    </row>
    <row r="200" spans="1:59" x14ac:dyDescent="0.4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1"/>
      <c r="AN200" s="81"/>
      <c r="AO200" s="81"/>
      <c r="AP200" s="81"/>
      <c r="AQ200" s="81"/>
      <c r="AR200" s="81"/>
      <c r="AS200" s="81"/>
      <c r="AT200" s="81"/>
      <c r="AU200" s="81"/>
      <c r="AV200" s="81"/>
      <c r="AW200" s="81"/>
      <c r="AX200" s="81"/>
      <c r="AY200" s="81"/>
      <c r="AZ200" s="81"/>
      <c r="BA200" s="81"/>
      <c r="BB200" s="81"/>
      <c r="BC200" s="81"/>
      <c r="BD200" s="81"/>
      <c r="BE200" s="81"/>
      <c r="BF200" s="81"/>
      <c r="BG200" s="81"/>
    </row>
    <row r="201" spans="1:59" x14ac:dyDescent="0.4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1"/>
      <c r="AN201" s="81"/>
      <c r="AO201" s="81"/>
      <c r="AP201" s="81"/>
      <c r="AQ201" s="81"/>
      <c r="AR201" s="81"/>
      <c r="AS201" s="81"/>
      <c r="AT201" s="81"/>
      <c r="AU201" s="81"/>
      <c r="AV201" s="81"/>
      <c r="AW201" s="81"/>
      <c r="AX201" s="81"/>
      <c r="AY201" s="81"/>
      <c r="AZ201" s="81"/>
      <c r="BA201" s="81"/>
      <c r="BB201" s="81"/>
      <c r="BC201" s="81"/>
      <c r="BD201" s="81"/>
      <c r="BE201" s="81"/>
      <c r="BF201" s="81"/>
      <c r="BG201" s="81"/>
    </row>
    <row r="202" spans="1:59" x14ac:dyDescent="0.4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1"/>
      <c r="AN202" s="81"/>
      <c r="AO202" s="81"/>
      <c r="AP202" s="81"/>
      <c r="AQ202" s="81"/>
      <c r="AR202" s="81"/>
      <c r="AS202" s="81"/>
      <c r="AT202" s="81"/>
      <c r="AU202" s="81"/>
      <c r="AV202" s="81"/>
      <c r="AW202" s="81"/>
      <c r="AX202" s="81"/>
      <c r="AY202" s="81"/>
      <c r="AZ202" s="81"/>
      <c r="BA202" s="81"/>
      <c r="BB202" s="81"/>
      <c r="BC202" s="81"/>
      <c r="BD202" s="81"/>
      <c r="BE202" s="81"/>
      <c r="BF202" s="81"/>
      <c r="BG202" s="81"/>
    </row>
    <row r="203" spans="1:59" x14ac:dyDescent="0.4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1"/>
      <c r="AN203" s="81"/>
      <c r="AO203" s="81"/>
      <c r="AP203" s="81"/>
      <c r="AQ203" s="81"/>
      <c r="AR203" s="81"/>
      <c r="AS203" s="81"/>
      <c r="AT203" s="81"/>
      <c r="AU203" s="81"/>
      <c r="AV203" s="81"/>
      <c r="AW203" s="81"/>
      <c r="AX203" s="81"/>
      <c r="AY203" s="81"/>
      <c r="AZ203" s="81"/>
      <c r="BA203" s="81"/>
      <c r="BB203" s="81"/>
      <c r="BC203" s="81"/>
      <c r="BD203" s="81"/>
      <c r="BE203" s="81"/>
      <c r="BF203" s="81"/>
      <c r="BG203" s="81"/>
    </row>
    <row r="204" spans="1:59" x14ac:dyDescent="0.4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1"/>
      <c r="AN204" s="81"/>
      <c r="AO204" s="81"/>
      <c r="AP204" s="81"/>
      <c r="AQ204" s="81"/>
      <c r="AR204" s="81"/>
      <c r="AS204" s="81"/>
      <c r="AT204" s="81"/>
      <c r="AU204" s="81"/>
      <c r="AV204" s="81"/>
      <c r="AW204" s="81"/>
      <c r="AX204" s="81"/>
      <c r="AY204" s="81"/>
      <c r="AZ204" s="81"/>
      <c r="BA204" s="81"/>
      <c r="BB204" s="81"/>
      <c r="BC204" s="81"/>
      <c r="BD204" s="81"/>
      <c r="BE204" s="81"/>
      <c r="BF204" s="81"/>
      <c r="BG204" s="81"/>
    </row>
    <row r="205" spans="1:59" x14ac:dyDescent="0.4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1"/>
      <c r="AN205" s="81"/>
      <c r="AO205" s="81"/>
      <c r="AP205" s="81"/>
      <c r="AQ205" s="81"/>
      <c r="AR205" s="81"/>
      <c r="AS205" s="81"/>
      <c r="AT205" s="81"/>
      <c r="AU205" s="81"/>
      <c r="AV205" s="81"/>
      <c r="AW205" s="81"/>
      <c r="AX205" s="81"/>
      <c r="AY205" s="81"/>
      <c r="AZ205" s="81"/>
      <c r="BA205" s="81"/>
      <c r="BB205" s="81"/>
      <c r="BC205" s="81"/>
      <c r="BD205" s="81"/>
      <c r="BE205" s="81"/>
      <c r="BF205" s="81"/>
      <c r="BG205" s="81"/>
    </row>
    <row r="206" spans="1:59" x14ac:dyDescent="0.4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1"/>
      <c r="AN206" s="81"/>
      <c r="AO206" s="81"/>
      <c r="AP206" s="81"/>
      <c r="AQ206" s="81"/>
      <c r="AR206" s="81"/>
      <c r="AS206" s="81"/>
      <c r="AT206" s="81"/>
      <c r="AU206" s="81"/>
      <c r="AV206" s="81"/>
      <c r="AW206" s="81"/>
      <c r="AX206" s="81"/>
      <c r="AY206" s="81"/>
      <c r="AZ206" s="81"/>
      <c r="BA206" s="81"/>
      <c r="BB206" s="81"/>
      <c r="BC206" s="81"/>
      <c r="BD206" s="81"/>
      <c r="BE206" s="81"/>
      <c r="BF206" s="81"/>
      <c r="BG206" s="81"/>
    </row>
    <row r="207" spans="1:59" x14ac:dyDescent="0.4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1"/>
      <c r="AN207" s="81"/>
      <c r="AO207" s="81"/>
      <c r="AP207" s="81"/>
      <c r="AQ207" s="81"/>
      <c r="AR207" s="81"/>
      <c r="AS207" s="81"/>
      <c r="AT207" s="81"/>
      <c r="AU207" s="81"/>
      <c r="AV207" s="81"/>
      <c r="AW207" s="81"/>
      <c r="AX207" s="81"/>
      <c r="AY207" s="81"/>
      <c r="AZ207" s="81"/>
      <c r="BA207" s="81"/>
      <c r="BB207" s="81"/>
      <c r="BC207" s="81"/>
      <c r="BD207" s="81"/>
      <c r="BE207" s="81"/>
      <c r="BF207" s="81"/>
      <c r="BG207" s="81"/>
    </row>
    <row r="208" spans="1:59" x14ac:dyDescent="0.4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1"/>
      <c r="AN208" s="81"/>
      <c r="AO208" s="81"/>
      <c r="AP208" s="81"/>
      <c r="AQ208" s="81"/>
      <c r="AR208" s="81"/>
      <c r="AS208" s="81"/>
      <c r="AT208" s="81"/>
      <c r="AU208" s="81"/>
      <c r="AV208" s="81"/>
      <c r="AW208" s="81"/>
      <c r="AX208" s="81"/>
      <c r="AY208" s="81"/>
      <c r="AZ208" s="81"/>
      <c r="BA208" s="81"/>
      <c r="BB208" s="81"/>
      <c r="BC208" s="81"/>
      <c r="BD208" s="81"/>
      <c r="BE208" s="81"/>
      <c r="BF208" s="81"/>
      <c r="BG208" s="81"/>
    </row>
    <row r="209" spans="1:59" x14ac:dyDescent="0.4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1"/>
      <c r="AN209" s="81"/>
      <c r="AO209" s="81"/>
      <c r="AP209" s="81"/>
      <c r="AQ209" s="81"/>
      <c r="AR209" s="81"/>
      <c r="AS209" s="81"/>
      <c r="AT209" s="81"/>
      <c r="AU209" s="81"/>
      <c r="AV209" s="81"/>
      <c r="AW209" s="81"/>
      <c r="AX209" s="81"/>
      <c r="AY209" s="81"/>
      <c r="AZ209" s="81"/>
      <c r="BA209" s="81"/>
      <c r="BB209" s="81"/>
      <c r="BC209" s="81"/>
      <c r="BD209" s="81"/>
      <c r="BE209" s="81"/>
      <c r="BF209" s="81"/>
      <c r="BG209" s="81"/>
    </row>
    <row r="210" spans="1:59" x14ac:dyDescent="0.4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1"/>
      <c r="AN210" s="81"/>
      <c r="AO210" s="81"/>
      <c r="AP210" s="81"/>
      <c r="AQ210" s="81"/>
      <c r="AR210" s="81"/>
      <c r="AS210" s="81"/>
      <c r="AT210" s="81"/>
      <c r="AU210" s="81"/>
      <c r="AV210" s="81"/>
      <c r="AW210" s="81"/>
      <c r="AX210" s="81"/>
      <c r="AY210" s="81"/>
      <c r="AZ210" s="81"/>
      <c r="BA210" s="81"/>
      <c r="BB210" s="81"/>
      <c r="BC210" s="81"/>
      <c r="BD210" s="81"/>
      <c r="BE210" s="81"/>
      <c r="BF210" s="81"/>
      <c r="BG210" s="81"/>
    </row>
    <row r="211" spans="1:59" x14ac:dyDescent="0.4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1"/>
      <c r="AN211" s="81"/>
      <c r="AO211" s="81"/>
      <c r="AP211" s="81"/>
      <c r="AQ211" s="81"/>
      <c r="AR211" s="81"/>
      <c r="AS211" s="81"/>
      <c r="AT211" s="81"/>
      <c r="AU211" s="81"/>
      <c r="AV211" s="81"/>
      <c r="AW211" s="81"/>
      <c r="AX211" s="81"/>
      <c r="AY211" s="81"/>
      <c r="AZ211" s="81"/>
      <c r="BA211" s="81"/>
      <c r="BB211" s="81"/>
      <c r="BC211" s="81"/>
      <c r="BD211" s="81"/>
      <c r="BE211" s="81"/>
      <c r="BF211" s="81"/>
      <c r="BG211" s="81"/>
    </row>
    <row r="212" spans="1:59" x14ac:dyDescent="0.4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1"/>
      <c r="AN212" s="81"/>
      <c r="AO212" s="81"/>
      <c r="AP212" s="81"/>
      <c r="AQ212" s="81"/>
      <c r="AR212" s="81"/>
      <c r="AS212" s="81"/>
      <c r="AT212" s="81"/>
      <c r="AU212" s="81"/>
      <c r="AV212" s="81"/>
      <c r="AW212" s="81"/>
      <c r="AX212" s="81"/>
      <c r="AY212" s="81"/>
      <c r="AZ212" s="81"/>
      <c r="BA212" s="81"/>
      <c r="BB212" s="81"/>
      <c r="BC212" s="81"/>
      <c r="BD212" s="81"/>
      <c r="BE212" s="81"/>
      <c r="BF212" s="81"/>
      <c r="BG212" s="81"/>
    </row>
    <row r="213" spans="1:59" x14ac:dyDescent="0.4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1"/>
      <c r="AN213" s="81"/>
      <c r="AO213" s="81"/>
      <c r="AP213" s="81"/>
      <c r="AQ213" s="81"/>
      <c r="AR213" s="81"/>
      <c r="AS213" s="81"/>
      <c r="AT213" s="81"/>
      <c r="AU213" s="81"/>
      <c r="AV213" s="81"/>
      <c r="AW213" s="81"/>
      <c r="AX213" s="81"/>
      <c r="AY213" s="81"/>
      <c r="AZ213" s="81"/>
      <c r="BA213" s="81"/>
      <c r="BB213" s="81"/>
      <c r="BC213" s="81"/>
      <c r="BD213" s="81"/>
      <c r="BE213" s="81"/>
      <c r="BF213" s="81"/>
      <c r="BG213" s="81"/>
    </row>
    <row r="214" spans="1:59" x14ac:dyDescent="0.4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1"/>
      <c r="AN214" s="81"/>
      <c r="AO214" s="81"/>
      <c r="AP214" s="81"/>
      <c r="AQ214" s="81"/>
      <c r="AR214" s="81"/>
      <c r="AS214" s="81"/>
      <c r="AT214" s="81"/>
      <c r="AU214" s="81"/>
      <c r="AV214" s="81"/>
      <c r="AW214" s="81"/>
      <c r="AX214" s="81"/>
      <c r="AY214" s="81"/>
      <c r="AZ214" s="81"/>
      <c r="BA214" s="81"/>
      <c r="BB214" s="81"/>
      <c r="BC214" s="81"/>
      <c r="BD214" s="81"/>
      <c r="BE214" s="81"/>
      <c r="BF214" s="81"/>
      <c r="BG214" s="81"/>
    </row>
    <row r="215" spans="1:59" x14ac:dyDescent="0.4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1"/>
      <c r="AN215" s="81"/>
      <c r="AO215" s="81"/>
      <c r="AP215" s="81"/>
      <c r="AQ215" s="81"/>
      <c r="AR215" s="81"/>
      <c r="AS215" s="81"/>
      <c r="AT215" s="81"/>
      <c r="AU215" s="81"/>
      <c r="AV215" s="81"/>
      <c r="AW215" s="81"/>
      <c r="AX215" s="81"/>
      <c r="AY215" s="81"/>
      <c r="AZ215" s="81"/>
      <c r="BA215" s="81"/>
      <c r="BB215" s="81"/>
      <c r="BC215" s="81"/>
      <c r="BD215" s="81"/>
      <c r="BE215" s="81"/>
      <c r="BF215" s="81"/>
      <c r="BG215" s="81"/>
    </row>
    <row r="216" spans="1:59" x14ac:dyDescent="0.4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1"/>
      <c r="AN216" s="81"/>
      <c r="AO216" s="81"/>
      <c r="AP216" s="81"/>
      <c r="AQ216" s="81"/>
      <c r="AR216" s="81"/>
      <c r="AS216" s="81"/>
      <c r="AT216" s="81"/>
      <c r="AU216" s="81"/>
      <c r="AV216" s="81"/>
      <c r="AW216" s="81"/>
      <c r="AX216" s="81"/>
      <c r="AY216" s="81"/>
      <c r="AZ216" s="81"/>
      <c r="BA216" s="81"/>
      <c r="BB216" s="81"/>
      <c r="BC216" s="81"/>
      <c r="BD216" s="81"/>
      <c r="BE216" s="81"/>
      <c r="BF216" s="81"/>
      <c r="BG216" s="81"/>
    </row>
    <row r="217" spans="1:59" x14ac:dyDescent="0.4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1"/>
      <c r="AN217" s="81"/>
      <c r="AO217" s="81"/>
      <c r="AP217" s="81"/>
      <c r="AQ217" s="81"/>
      <c r="AR217" s="81"/>
      <c r="AS217" s="81"/>
      <c r="AT217" s="81"/>
      <c r="AU217" s="81"/>
      <c r="AV217" s="81"/>
      <c r="AW217" s="81"/>
      <c r="AX217" s="81"/>
      <c r="AY217" s="81"/>
      <c r="AZ217" s="81"/>
      <c r="BA217" s="81"/>
      <c r="BB217" s="81"/>
      <c r="BC217" s="81"/>
      <c r="BD217" s="81"/>
      <c r="BE217" s="81"/>
      <c r="BF217" s="81"/>
      <c r="BG217" s="81"/>
    </row>
    <row r="218" spans="1:59" x14ac:dyDescent="0.4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1"/>
      <c r="AN218" s="81"/>
      <c r="AO218" s="81"/>
      <c r="AP218" s="81"/>
      <c r="AQ218" s="81"/>
      <c r="AR218" s="81"/>
      <c r="AS218" s="81"/>
      <c r="AT218" s="81"/>
      <c r="AU218" s="81"/>
      <c r="AV218" s="81"/>
      <c r="AW218" s="81"/>
      <c r="AX218" s="81"/>
      <c r="AY218" s="81"/>
      <c r="AZ218" s="81"/>
      <c r="BA218" s="81"/>
      <c r="BB218" s="81"/>
      <c r="BC218" s="81"/>
      <c r="BD218" s="81"/>
      <c r="BE218" s="81"/>
      <c r="BF218" s="81"/>
      <c r="BG218" s="81"/>
    </row>
    <row r="219" spans="1:59" x14ac:dyDescent="0.4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1"/>
      <c r="AN219" s="81"/>
      <c r="AO219" s="81"/>
      <c r="AP219" s="81"/>
      <c r="AQ219" s="81"/>
      <c r="AR219" s="81"/>
      <c r="AS219" s="81"/>
      <c r="AT219" s="81"/>
      <c r="AU219" s="81"/>
      <c r="AV219" s="81"/>
      <c r="AW219" s="81"/>
      <c r="AX219" s="81"/>
      <c r="AY219" s="81"/>
      <c r="AZ219" s="81"/>
      <c r="BA219" s="81"/>
      <c r="BB219" s="81"/>
      <c r="BC219" s="81"/>
      <c r="BD219" s="81"/>
      <c r="BE219" s="81"/>
      <c r="BF219" s="81"/>
      <c r="BG219" s="81"/>
    </row>
    <row r="220" spans="1:59" x14ac:dyDescent="0.4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1"/>
      <c r="AN220" s="81"/>
      <c r="AO220" s="81"/>
      <c r="AP220" s="81"/>
      <c r="AQ220" s="81"/>
      <c r="AR220" s="81"/>
      <c r="AS220" s="81"/>
      <c r="AT220" s="81"/>
      <c r="AU220" s="81"/>
      <c r="AV220" s="81"/>
      <c r="AW220" s="81"/>
      <c r="AX220" s="81"/>
      <c r="AY220" s="81"/>
      <c r="AZ220" s="81"/>
      <c r="BA220" s="81"/>
      <c r="BB220" s="81"/>
      <c r="BC220" s="81"/>
      <c r="BD220" s="81"/>
      <c r="BE220" s="81"/>
      <c r="BF220" s="81"/>
      <c r="BG220" s="81"/>
    </row>
    <row r="221" spans="1:59" x14ac:dyDescent="0.4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1"/>
      <c r="AN221" s="81"/>
      <c r="AO221" s="81"/>
      <c r="AP221" s="81"/>
      <c r="AQ221" s="81"/>
      <c r="AR221" s="81"/>
      <c r="AS221" s="81"/>
      <c r="AT221" s="81"/>
      <c r="AU221" s="81"/>
      <c r="AV221" s="81"/>
      <c r="AW221" s="81"/>
      <c r="AX221" s="81"/>
      <c r="AY221" s="81"/>
      <c r="AZ221" s="81"/>
      <c r="BA221" s="81"/>
      <c r="BB221" s="81"/>
      <c r="BC221" s="81"/>
      <c r="BD221" s="81"/>
      <c r="BE221" s="81"/>
      <c r="BF221" s="81"/>
      <c r="BG221" s="81"/>
    </row>
    <row r="222" spans="1:59" x14ac:dyDescent="0.4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1"/>
      <c r="AN222" s="81"/>
      <c r="AO222" s="81"/>
      <c r="AP222" s="81"/>
      <c r="AQ222" s="81"/>
      <c r="AR222" s="81"/>
      <c r="AS222" s="81"/>
      <c r="AT222" s="81"/>
      <c r="AU222" s="81"/>
      <c r="AV222" s="81"/>
      <c r="AW222" s="81"/>
      <c r="AX222" s="81"/>
      <c r="AY222" s="81"/>
      <c r="AZ222" s="81"/>
      <c r="BA222" s="81"/>
      <c r="BB222" s="81"/>
      <c r="BC222" s="81"/>
      <c r="BD222" s="81"/>
      <c r="BE222" s="81"/>
      <c r="BF222" s="81"/>
      <c r="BG222" s="81"/>
    </row>
    <row r="223" spans="1:59" x14ac:dyDescent="0.4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1"/>
      <c r="AN223" s="81"/>
      <c r="AO223" s="81"/>
      <c r="AP223" s="81"/>
      <c r="AQ223" s="81"/>
      <c r="AR223" s="81"/>
      <c r="AS223" s="81"/>
      <c r="AT223" s="81"/>
      <c r="AU223" s="81"/>
      <c r="AV223" s="81"/>
      <c r="AW223" s="81"/>
      <c r="AX223" s="81"/>
      <c r="AY223" s="81"/>
      <c r="AZ223" s="81"/>
      <c r="BA223" s="81"/>
      <c r="BB223" s="81"/>
      <c r="BC223" s="81"/>
      <c r="BD223" s="81"/>
      <c r="BE223" s="81"/>
      <c r="BF223" s="81"/>
      <c r="BG223" s="81"/>
    </row>
    <row r="224" spans="1:59" x14ac:dyDescent="0.4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1"/>
      <c r="AN224" s="81"/>
      <c r="AO224" s="81"/>
      <c r="AP224" s="81"/>
      <c r="AQ224" s="81"/>
      <c r="AR224" s="81"/>
      <c r="AS224" s="81"/>
      <c r="AT224" s="81"/>
      <c r="AU224" s="81"/>
      <c r="AV224" s="81"/>
      <c r="AW224" s="81"/>
      <c r="AX224" s="81"/>
      <c r="AY224" s="81"/>
      <c r="AZ224" s="81"/>
      <c r="BA224" s="81"/>
      <c r="BB224" s="81"/>
      <c r="BC224" s="81"/>
      <c r="BD224" s="81"/>
      <c r="BE224" s="81"/>
      <c r="BF224" s="81"/>
      <c r="BG224" s="81"/>
    </row>
    <row r="225" spans="1:59" x14ac:dyDescent="0.4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1"/>
      <c r="AN225" s="81"/>
      <c r="AO225" s="81"/>
      <c r="AP225" s="81"/>
      <c r="AQ225" s="81"/>
      <c r="AR225" s="81"/>
      <c r="AS225" s="81"/>
      <c r="AT225" s="81"/>
      <c r="AU225" s="81"/>
      <c r="AV225" s="81"/>
      <c r="AW225" s="81"/>
      <c r="AX225" s="81"/>
      <c r="AY225" s="81"/>
      <c r="AZ225" s="81"/>
      <c r="BA225" s="81"/>
      <c r="BB225" s="81"/>
      <c r="BC225" s="81"/>
      <c r="BD225" s="81"/>
      <c r="BE225" s="81"/>
      <c r="BF225" s="81"/>
      <c r="BG225" s="81"/>
    </row>
    <row r="226" spans="1:59" x14ac:dyDescent="0.4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1"/>
      <c r="AN226" s="81"/>
      <c r="AO226" s="81"/>
      <c r="AP226" s="81"/>
      <c r="AQ226" s="81"/>
      <c r="AR226" s="81"/>
      <c r="AS226" s="81"/>
      <c r="AT226" s="81"/>
      <c r="AU226" s="81"/>
      <c r="AV226" s="81"/>
      <c r="AW226" s="81"/>
      <c r="AX226" s="81"/>
      <c r="AY226" s="81"/>
      <c r="AZ226" s="81"/>
      <c r="BA226" s="81"/>
      <c r="BB226" s="81"/>
      <c r="BC226" s="81"/>
      <c r="BD226" s="81"/>
      <c r="BE226" s="81"/>
      <c r="BF226" s="81"/>
      <c r="BG226" s="81"/>
    </row>
    <row r="227" spans="1:59" x14ac:dyDescent="0.4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1"/>
      <c r="AN227" s="81"/>
      <c r="AO227" s="81"/>
      <c r="AP227" s="81"/>
      <c r="AQ227" s="81"/>
      <c r="AR227" s="81"/>
      <c r="AS227" s="81"/>
      <c r="AT227" s="81"/>
      <c r="AU227" s="81"/>
      <c r="AV227" s="81"/>
      <c r="AW227" s="81"/>
      <c r="AX227" s="81"/>
      <c r="AY227" s="81"/>
      <c r="AZ227" s="81"/>
      <c r="BA227" s="81"/>
      <c r="BB227" s="81"/>
      <c r="BC227" s="81"/>
      <c r="BD227" s="81"/>
      <c r="BE227" s="81"/>
      <c r="BF227" s="81"/>
      <c r="BG227" s="81"/>
    </row>
    <row r="228" spans="1:59" x14ac:dyDescent="0.4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1"/>
      <c r="AN228" s="81"/>
      <c r="AO228" s="81"/>
      <c r="AP228" s="81"/>
      <c r="AQ228" s="81"/>
      <c r="AR228" s="81"/>
      <c r="AS228" s="81"/>
      <c r="AT228" s="81"/>
      <c r="AU228" s="81"/>
      <c r="AV228" s="81"/>
      <c r="AW228" s="81"/>
      <c r="AX228" s="81"/>
      <c r="AY228" s="81"/>
      <c r="AZ228" s="81"/>
      <c r="BA228" s="81"/>
      <c r="BB228" s="81"/>
      <c r="BC228" s="81"/>
      <c r="BD228" s="81"/>
      <c r="BE228" s="81"/>
      <c r="BF228" s="81"/>
      <c r="BG228" s="81"/>
    </row>
    <row r="229" spans="1:59" x14ac:dyDescent="0.4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1"/>
      <c r="AN229" s="81"/>
      <c r="AO229" s="81"/>
      <c r="AP229" s="81"/>
      <c r="AQ229" s="81"/>
      <c r="AR229" s="81"/>
      <c r="AS229" s="81"/>
      <c r="AT229" s="81"/>
      <c r="AU229" s="81"/>
      <c r="AV229" s="81"/>
      <c r="AW229" s="81"/>
      <c r="AX229" s="81"/>
      <c r="AY229" s="81"/>
      <c r="AZ229" s="81"/>
      <c r="BA229" s="81"/>
      <c r="BB229" s="81"/>
      <c r="BC229" s="81"/>
      <c r="BD229" s="81"/>
      <c r="BE229" s="81"/>
      <c r="BF229" s="81"/>
      <c r="BG229" s="81"/>
    </row>
    <row r="230" spans="1:59" x14ac:dyDescent="0.4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1"/>
      <c r="AN230" s="81"/>
      <c r="AO230" s="81"/>
      <c r="AP230" s="81"/>
      <c r="AQ230" s="81"/>
      <c r="AR230" s="81"/>
      <c r="AS230" s="81"/>
      <c r="AT230" s="81"/>
      <c r="AU230" s="81"/>
      <c r="AV230" s="81"/>
      <c r="AW230" s="81"/>
      <c r="AX230" s="81"/>
      <c r="AY230" s="81"/>
      <c r="AZ230" s="81"/>
      <c r="BA230" s="81"/>
      <c r="BB230" s="81"/>
      <c r="BC230" s="81"/>
      <c r="BD230" s="81"/>
      <c r="BE230" s="81"/>
      <c r="BF230" s="81"/>
      <c r="BG230" s="81"/>
    </row>
    <row r="231" spans="1:59" x14ac:dyDescent="0.4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80"/>
      <c r="AM231" s="81"/>
      <c r="AN231" s="81"/>
      <c r="AO231" s="81"/>
      <c r="AP231" s="81"/>
      <c r="AQ231" s="81"/>
      <c r="AR231" s="81"/>
      <c r="AS231" s="81"/>
      <c r="AT231" s="81"/>
      <c r="AU231" s="81"/>
      <c r="AV231" s="81"/>
      <c r="AW231" s="81"/>
      <c r="AX231" s="81"/>
      <c r="AY231" s="81"/>
      <c r="AZ231" s="81"/>
      <c r="BA231" s="81"/>
      <c r="BB231" s="81"/>
      <c r="BC231" s="81"/>
      <c r="BD231" s="81"/>
      <c r="BE231" s="81"/>
      <c r="BF231" s="81"/>
      <c r="BG231" s="81"/>
    </row>
    <row r="232" spans="1:59" x14ac:dyDescent="0.4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1"/>
      <c r="AN232" s="81"/>
      <c r="AO232" s="81"/>
      <c r="AP232" s="81"/>
      <c r="AQ232" s="81"/>
      <c r="AR232" s="81"/>
      <c r="AS232" s="81"/>
      <c r="AT232" s="81"/>
      <c r="AU232" s="81"/>
      <c r="AV232" s="81"/>
      <c r="AW232" s="81"/>
      <c r="AX232" s="81"/>
      <c r="AY232" s="81"/>
      <c r="AZ232" s="81"/>
      <c r="BA232" s="81"/>
      <c r="BB232" s="81"/>
      <c r="BC232" s="81"/>
      <c r="BD232" s="81"/>
      <c r="BE232" s="81"/>
      <c r="BF232" s="81"/>
      <c r="BG232" s="81"/>
    </row>
    <row r="233" spans="1:59" x14ac:dyDescent="0.4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1"/>
      <c r="AN233" s="81"/>
      <c r="AO233" s="81"/>
      <c r="AP233" s="81"/>
      <c r="AQ233" s="81"/>
      <c r="AR233" s="81"/>
      <c r="AS233" s="81"/>
      <c r="AT233" s="81"/>
      <c r="AU233" s="81"/>
      <c r="AV233" s="81"/>
      <c r="AW233" s="81"/>
      <c r="AX233" s="81"/>
      <c r="AY233" s="81"/>
      <c r="AZ233" s="81"/>
      <c r="BA233" s="81"/>
      <c r="BB233" s="81"/>
      <c r="BC233" s="81"/>
      <c r="BD233" s="81"/>
      <c r="BE233" s="81"/>
      <c r="BF233" s="81"/>
      <c r="BG233" s="81"/>
    </row>
    <row r="234" spans="1:59" x14ac:dyDescent="0.4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1"/>
      <c r="AN234" s="81"/>
      <c r="AO234" s="81"/>
      <c r="AP234" s="81"/>
      <c r="AQ234" s="81"/>
      <c r="AR234" s="81"/>
      <c r="AS234" s="81"/>
      <c r="AT234" s="81"/>
      <c r="AU234" s="81"/>
      <c r="AV234" s="81"/>
      <c r="AW234" s="81"/>
      <c r="AX234" s="81"/>
      <c r="AY234" s="81"/>
      <c r="AZ234" s="81"/>
      <c r="BA234" s="81"/>
      <c r="BB234" s="81"/>
      <c r="BC234" s="81"/>
      <c r="BD234" s="81"/>
      <c r="BE234" s="81"/>
      <c r="BF234" s="81"/>
      <c r="BG234" s="81"/>
    </row>
    <row r="235" spans="1:59" x14ac:dyDescent="0.4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1"/>
      <c r="AN235" s="81"/>
      <c r="AO235" s="81"/>
      <c r="AP235" s="81"/>
      <c r="AQ235" s="81"/>
      <c r="AR235" s="81"/>
      <c r="AS235" s="81"/>
      <c r="AT235" s="81"/>
      <c r="AU235" s="81"/>
      <c r="AV235" s="81"/>
      <c r="AW235" s="81"/>
      <c r="AX235" s="81"/>
      <c r="AY235" s="81"/>
      <c r="AZ235" s="81"/>
      <c r="BA235" s="81"/>
      <c r="BB235" s="81"/>
      <c r="BC235" s="81"/>
      <c r="BD235" s="81"/>
      <c r="BE235" s="81"/>
      <c r="BF235" s="81"/>
      <c r="BG235" s="81"/>
    </row>
    <row r="236" spans="1:59" x14ac:dyDescent="0.4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1"/>
      <c r="AN236" s="81"/>
      <c r="AO236" s="81"/>
      <c r="AP236" s="81"/>
      <c r="AQ236" s="81"/>
      <c r="AR236" s="81"/>
      <c r="AS236" s="81"/>
      <c r="AT236" s="81"/>
      <c r="AU236" s="81"/>
      <c r="AV236" s="81"/>
      <c r="AW236" s="81"/>
      <c r="AX236" s="81"/>
      <c r="AY236" s="81"/>
      <c r="AZ236" s="81"/>
      <c r="BA236" s="81"/>
      <c r="BB236" s="81"/>
      <c r="BC236" s="81"/>
      <c r="BD236" s="81"/>
      <c r="BE236" s="81"/>
      <c r="BF236" s="81"/>
      <c r="BG236" s="81"/>
    </row>
    <row r="237" spans="1:59" x14ac:dyDescent="0.4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1"/>
      <c r="AN237" s="81"/>
      <c r="AO237" s="81"/>
      <c r="AP237" s="81"/>
      <c r="AQ237" s="81"/>
      <c r="AR237" s="81"/>
      <c r="AS237" s="81"/>
      <c r="AT237" s="81"/>
      <c r="AU237" s="81"/>
      <c r="AV237" s="81"/>
      <c r="AW237" s="81"/>
      <c r="AX237" s="81"/>
      <c r="AY237" s="81"/>
      <c r="AZ237" s="81"/>
      <c r="BA237" s="81"/>
      <c r="BB237" s="81"/>
      <c r="BC237" s="81"/>
      <c r="BD237" s="81"/>
      <c r="BE237" s="81"/>
      <c r="BF237" s="81"/>
      <c r="BG237" s="81"/>
    </row>
    <row r="238" spans="1:59" x14ac:dyDescent="0.4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1"/>
      <c r="AN238" s="81"/>
      <c r="AO238" s="81"/>
      <c r="AP238" s="81"/>
      <c r="AQ238" s="81"/>
      <c r="AR238" s="81"/>
      <c r="AS238" s="81"/>
      <c r="AT238" s="81"/>
      <c r="AU238" s="81"/>
      <c r="AV238" s="81"/>
      <c r="AW238" s="81"/>
      <c r="AX238" s="81"/>
      <c r="AY238" s="81"/>
      <c r="AZ238" s="81"/>
      <c r="BA238" s="81"/>
      <c r="BB238" s="81"/>
      <c r="BC238" s="81"/>
      <c r="BD238" s="81"/>
      <c r="BE238" s="81"/>
      <c r="BF238" s="81"/>
      <c r="BG238" s="81"/>
    </row>
    <row r="239" spans="1:59" x14ac:dyDescent="0.4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1"/>
      <c r="AN239" s="81"/>
      <c r="AO239" s="81"/>
      <c r="AP239" s="81"/>
      <c r="AQ239" s="81"/>
      <c r="AR239" s="81"/>
      <c r="AS239" s="81"/>
      <c r="AT239" s="81"/>
      <c r="AU239" s="81"/>
      <c r="AV239" s="81"/>
      <c r="AW239" s="81"/>
      <c r="AX239" s="81"/>
      <c r="AY239" s="81"/>
      <c r="AZ239" s="81"/>
      <c r="BA239" s="81"/>
      <c r="BB239" s="81"/>
      <c r="BC239" s="81"/>
      <c r="BD239" s="81"/>
      <c r="BE239" s="81"/>
      <c r="BF239" s="81"/>
      <c r="BG239" s="81"/>
    </row>
    <row r="240" spans="1:59" x14ac:dyDescent="0.4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1"/>
      <c r="AN240" s="81"/>
      <c r="AO240" s="81"/>
      <c r="AP240" s="81"/>
      <c r="AQ240" s="81"/>
      <c r="AR240" s="81"/>
      <c r="AS240" s="81"/>
      <c r="AT240" s="81"/>
      <c r="AU240" s="81"/>
      <c r="AV240" s="81"/>
      <c r="AW240" s="81"/>
      <c r="AX240" s="81"/>
      <c r="AY240" s="81"/>
      <c r="AZ240" s="81"/>
      <c r="BA240" s="81"/>
      <c r="BB240" s="81"/>
      <c r="BC240" s="81"/>
      <c r="BD240" s="81"/>
      <c r="BE240" s="81"/>
      <c r="BF240" s="81"/>
      <c r="BG240" s="81"/>
    </row>
    <row r="241" spans="1:59" x14ac:dyDescent="0.4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80"/>
      <c r="AM241" s="81"/>
      <c r="AN241" s="81"/>
      <c r="AO241" s="81"/>
      <c r="AP241" s="81"/>
      <c r="AQ241" s="81"/>
      <c r="AR241" s="81"/>
      <c r="AS241" s="81"/>
      <c r="AT241" s="81"/>
      <c r="AU241" s="81"/>
      <c r="AV241" s="81"/>
      <c r="AW241" s="81"/>
      <c r="AX241" s="81"/>
      <c r="AY241" s="81"/>
      <c r="AZ241" s="81"/>
      <c r="BA241" s="81"/>
      <c r="BB241" s="81"/>
      <c r="BC241" s="81"/>
      <c r="BD241" s="81"/>
      <c r="BE241" s="81"/>
      <c r="BF241" s="81"/>
      <c r="BG241" s="81"/>
    </row>
    <row r="242" spans="1:59" x14ac:dyDescent="0.4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80"/>
      <c r="AM242" s="81"/>
      <c r="AN242" s="81"/>
      <c r="AO242" s="81"/>
      <c r="AP242" s="81"/>
      <c r="AQ242" s="81"/>
      <c r="AR242" s="81"/>
      <c r="AS242" s="81"/>
      <c r="AT242" s="81"/>
      <c r="AU242" s="81"/>
      <c r="AV242" s="81"/>
      <c r="AW242" s="81"/>
      <c r="AX242" s="81"/>
      <c r="AY242" s="81"/>
      <c r="AZ242" s="81"/>
      <c r="BA242" s="81"/>
      <c r="BB242" s="81"/>
      <c r="BC242" s="81"/>
      <c r="BD242" s="81"/>
      <c r="BE242" s="81"/>
      <c r="BF242" s="81"/>
      <c r="BG242" s="81"/>
    </row>
    <row r="243" spans="1:59" x14ac:dyDescent="0.4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1"/>
      <c r="AN243" s="81"/>
      <c r="AO243" s="81"/>
      <c r="AP243" s="81"/>
      <c r="AQ243" s="81"/>
      <c r="AR243" s="81"/>
      <c r="AS243" s="81"/>
      <c r="AT243" s="81"/>
      <c r="AU243" s="81"/>
      <c r="AV243" s="81"/>
      <c r="AW243" s="81"/>
      <c r="AX243" s="81"/>
      <c r="AY243" s="81"/>
      <c r="AZ243" s="81"/>
      <c r="BA243" s="81"/>
      <c r="BB243" s="81"/>
      <c r="BC243" s="81"/>
      <c r="BD243" s="81"/>
      <c r="BE243" s="81"/>
      <c r="BF243" s="81"/>
      <c r="BG243" s="81"/>
    </row>
    <row r="244" spans="1:59" x14ac:dyDescent="0.4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80"/>
      <c r="AM244" s="81"/>
      <c r="AN244" s="81"/>
      <c r="AO244" s="81"/>
      <c r="AP244" s="81"/>
      <c r="AQ244" s="81"/>
      <c r="AR244" s="81"/>
      <c r="AS244" s="81"/>
      <c r="AT244" s="81"/>
      <c r="AU244" s="81"/>
      <c r="AV244" s="81"/>
      <c r="AW244" s="81"/>
      <c r="AX244" s="81"/>
      <c r="AY244" s="81"/>
      <c r="AZ244" s="81"/>
      <c r="BA244" s="81"/>
      <c r="BB244" s="81"/>
      <c r="BC244" s="81"/>
      <c r="BD244" s="81"/>
      <c r="BE244" s="81"/>
      <c r="BF244" s="81"/>
      <c r="BG244" s="81"/>
    </row>
    <row r="245" spans="1:59" x14ac:dyDescent="0.4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1"/>
      <c r="AN245" s="81"/>
      <c r="AO245" s="81"/>
      <c r="AP245" s="81"/>
      <c r="AQ245" s="81"/>
      <c r="AR245" s="81"/>
      <c r="AS245" s="81"/>
      <c r="AT245" s="81"/>
      <c r="AU245" s="81"/>
      <c r="AV245" s="81"/>
      <c r="AW245" s="81"/>
      <c r="AX245" s="81"/>
      <c r="AY245" s="81"/>
      <c r="AZ245" s="81"/>
      <c r="BA245" s="81"/>
      <c r="BB245" s="81"/>
      <c r="BC245" s="81"/>
      <c r="BD245" s="81"/>
      <c r="BE245" s="81"/>
      <c r="BF245" s="81"/>
      <c r="BG245" s="81"/>
    </row>
    <row r="246" spans="1:59" x14ac:dyDescent="0.4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1"/>
      <c r="AN246" s="81"/>
      <c r="AO246" s="81"/>
      <c r="AP246" s="81"/>
      <c r="AQ246" s="81"/>
      <c r="AR246" s="81"/>
      <c r="AS246" s="81"/>
      <c r="AT246" s="81"/>
      <c r="AU246" s="81"/>
      <c r="AV246" s="81"/>
      <c r="AW246" s="81"/>
      <c r="AX246" s="81"/>
      <c r="AY246" s="81"/>
      <c r="AZ246" s="81"/>
      <c r="BA246" s="81"/>
      <c r="BB246" s="81"/>
      <c r="BC246" s="81"/>
      <c r="BD246" s="81"/>
      <c r="BE246" s="81"/>
      <c r="BF246" s="81"/>
      <c r="BG246" s="81"/>
    </row>
    <row r="247" spans="1:59" x14ac:dyDescent="0.4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1"/>
      <c r="AN247" s="81"/>
      <c r="AO247" s="81"/>
      <c r="AP247" s="81"/>
      <c r="AQ247" s="81"/>
      <c r="AR247" s="81"/>
      <c r="AS247" s="81"/>
      <c r="AT247" s="81"/>
      <c r="AU247" s="81"/>
      <c r="AV247" s="81"/>
      <c r="AW247" s="81"/>
      <c r="AX247" s="81"/>
      <c r="AY247" s="81"/>
      <c r="AZ247" s="81"/>
      <c r="BA247" s="81"/>
      <c r="BB247" s="81"/>
      <c r="BC247" s="81"/>
      <c r="BD247" s="81"/>
      <c r="BE247" s="81"/>
      <c r="BF247" s="81"/>
      <c r="BG247" s="81"/>
    </row>
    <row r="248" spans="1:59" x14ac:dyDescent="0.4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1"/>
      <c r="AN248" s="81"/>
      <c r="AO248" s="81"/>
      <c r="AP248" s="81"/>
      <c r="AQ248" s="81"/>
      <c r="AR248" s="81"/>
      <c r="AS248" s="81"/>
      <c r="AT248" s="81"/>
      <c r="AU248" s="81"/>
      <c r="AV248" s="81"/>
      <c r="AW248" s="81"/>
      <c r="AX248" s="81"/>
      <c r="AY248" s="81"/>
      <c r="AZ248" s="81"/>
      <c r="BA248" s="81"/>
      <c r="BB248" s="81"/>
      <c r="BC248" s="81"/>
      <c r="BD248" s="81"/>
      <c r="BE248" s="81"/>
      <c r="BF248" s="81"/>
      <c r="BG248" s="81"/>
    </row>
    <row r="249" spans="1:59" x14ac:dyDescent="0.4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1"/>
      <c r="AN249" s="81"/>
      <c r="AO249" s="81"/>
      <c r="AP249" s="81"/>
      <c r="AQ249" s="81"/>
      <c r="AR249" s="81"/>
      <c r="AS249" s="81"/>
      <c r="AT249" s="81"/>
      <c r="AU249" s="81"/>
      <c r="AV249" s="81"/>
      <c r="AW249" s="81"/>
      <c r="AX249" s="81"/>
      <c r="AY249" s="81"/>
      <c r="AZ249" s="81"/>
      <c r="BA249" s="81"/>
      <c r="BB249" s="81"/>
      <c r="BC249" s="81"/>
      <c r="BD249" s="81"/>
      <c r="BE249" s="81"/>
      <c r="BF249" s="81"/>
      <c r="BG249" s="81"/>
    </row>
    <row r="250" spans="1:59" x14ac:dyDescent="0.4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1"/>
      <c r="AN250" s="81"/>
      <c r="AO250" s="81"/>
      <c r="AP250" s="81"/>
      <c r="AQ250" s="81"/>
      <c r="AR250" s="81"/>
      <c r="AS250" s="81"/>
      <c r="AT250" s="81"/>
      <c r="AU250" s="81"/>
      <c r="AV250" s="81"/>
      <c r="AW250" s="81"/>
      <c r="AX250" s="81"/>
      <c r="AY250" s="81"/>
      <c r="AZ250" s="81"/>
      <c r="BA250" s="81"/>
      <c r="BB250" s="81"/>
      <c r="BC250" s="81"/>
      <c r="BD250" s="81"/>
      <c r="BE250" s="81"/>
      <c r="BF250" s="81"/>
      <c r="BG250" s="81"/>
    </row>
    <row r="251" spans="1:59" x14ac:dyDescent="0.4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1"/>
      <c r="AN251" s="81"/>
      <c r="AO251" s="81"/>
      <c r="AP251" s="81"/>
      <c r="AQ251" s="81"/>
      <c r="AR251" s="81"/>
      <c r="AS251" s="81"/>
      <c r="AT251" s="81"/>
      <c r="AU251" s="81"/>
      <c r="AV251" s="81"/>
      <c r="AW251" s="81"/>
      <c r="AX251" s="81"/>
      <c r="AY251" s="81"/>
      <c r="AZ251" s="81"/>
      <c r="BA251" s="81"/>
      <c r="BB251" s="81"/>
      <c r="BC251" s="81"/>
      <c r="BD251" s="81"/>
      <c r="BE251" s="81"/>
      <c r="BF251" s="81"/>
      <c r="BG251" s="81"/>
    </row>
    <row r="252" spans="1:59" x14ac:dyDescent="0.4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1"/>
      <c r="AN252" s="81"/>
      <c r="AO252" s="81"/>
      <c r="AP252" s="81"/>
      <c r="AQ252" s="81"/>
      <c r="AR252" s="81"/>
      <c r="AS252" s="81"/>
      <c r="AT252" s="81"/>
      <c r="AU252" s="81"/>
      <c r="AV252" s="81"/>
      <c r="AW252" s="81"/>
      <c r="AX252" s="81"/>
      <c r="AY252" s="81"/>
      <c r="AZ252" s="81"/>
      <c r="BA252" s="81"/>
      <c r="BB252" s="81"/>
      <c r="BC252" s="81"/>
      <c r="BD252" s="81"/>
      <c r="BE252" s="81"/>
      <c r="BF252" s="81"/>
      <c r="BG252" s="81"/>
    </row>
    <row r="253" spans="1:59" x14ac:dyDescent="0.4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80"/>
      <c r="AM253" s="81"/>
      <c r="AN253" s="81"/>
      <c r="AO253" s="81"/>
      <c r="AP253" s="81"/>
      <c r="AQ253" s="81"/>
      <c r="AR253" s="81"/>
      <c r="AS253" s="81"/>
      <c r="AT253" s="81"/>
      <c r="AU253" s="81"/>
      <c r="AV253" s="81"/>
      <c r="AW253" s="81"/>
      <c r="AX253" s="81"/>
      <c r="AY253" s="81"/>
      <c r="AZ253" s="81"/>
      <c r="BA253" s="81"/>
      <c r="BB253" s="81"/>
      <c r="BC253" s="81"/>
      <c r="BD253" s="81"/>
      <c r="BE253" s="81"/>
      <c r="BF253" s="81"/>
      <c r="BG253" s="81"/>
    </row>
    <row r="254" spans="1:59" x14ac:dyDescent="0.4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1"/>
      <c r="AN254" s="81"/>
      <c r="AO254" s="81"/>
      <c r="AP254" s="81"/>
      <c r="AQ254" s="81"/>
      <c r="AR254" s="81"/>
      <c r="AS254" s="81"/>
      <c r="AT254" s="81"/>
      <c r="AU254" s="81"/>
      <c r="AV254" s="81"/>
      <c r="AW254" s="81"/>
      <c r="AX254" s="81"/>
      <c r="AY254" s="81"/>
      <c r="AZ254" s="81"/>
      <c r="BA254" s="81"/>
      <c r="BB254" s="81"/>
      <c r="BC254" s="81"/>
      <c r="BD254" s="81"/>
      <c r="BE254" s="81"/>
      <c r="BF254" s="81"/>
      <c r="BG254" s="81"/>
    </row>
    <row r="255" spans="1:59" x14ac:dyDescent="0.4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80"/>
      <c r="AM255" s="81"/>
      <c r="AN255" s="81"/>
      <c r="AO255" s="81"/>
      <c r="AP255" s="81"/>
      <c r="AQ255" s="81"/>
      <c r="AR255" s="81"/>
      <c r="AS255" s="81"/>
      <c r="AT255" s="81"/>
      <c r="AU255" s="81"/>
      <c r="AV255" s="81"/>
      <c r="AW255" s="81"/>
      <c r="AX255" s="81"/>
      <c r="AY255" s="81"/>
      <c r="AZ255" s="81"/>
      <c r="BA255" s="81"/>
      <c r="BB255" s="81"/>
      <c r="BC255" s="81"/>
      <c r="BD255" s="81"/>
      <c r="BE255" s="81"/>
      <c r="BF255" s="81"/>
      <c r="BG255" s="81"/>
    </row>
    <row r="256" spans="1:59" x14ac:dyDescent="0.4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1"/>
      <c r="AN256" s="81"/>
      <c r="AO256" s="81"/>
      <c r="AP256" s="81"/>
      <c r="AQ256" s="81"/>
      <c r="AR256" s="81"/>
      <c r="AS256" s="81"/>
      <c r="AT256" s="81"/>
      <c r="AU256" s="81"/>
      <c r="AV256" s="81"/>
      <c r="AW256" s="81"/>
      <c r="AX256" s="81"/>
      <c r="AY256" s="81"/>
      <c r="AZ256" s="81"/>
      <c r="BA256" s="81"/>
      <c r="BB256" s="81"/>
      <c r="BC256" s="81"/>
      <c r="BD256" s="81"/>
      <c r="BE256" s="81"/>
      <c r="BF256" s="81"/>
      <c r="BG256" s="81"/>
    </row>
    <row r="257" spans="1:59" x14ac:dyDescent="0.4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1"/>
      <c r="AN257" s="81"/>
      <c r="AO257" s="81"/>
      <c r="AP257" s="81"/>
      <c r="AQ257" s="81"/>
      <c r="AR257" s="81"/>
      <c r="AS257" s="81"/>
      <c r="AT257" s="81"/>
      <c r="AU257" s="81"/>
      <c r="AV257" s="81"/>
      <c r="AW257" s="81"/>
      <c r="AX257" s="81"/>
      <c r="AY257" s="81"/>
      <c r="AZ257" s="81"/>
      <c r="BA257" s="81"/>
      <c r="BB257" s="81"/>
      <c r="BC257" s="81"/>
      <c r="BD257" s="81"/>
      <c r="BE257" s="81"/>
      <c r="BF257" s="81"/>
      <c r="BG257" s="81"/>
    </row>
    <row r="258" spans="1:59" x14ac:dyDescent="0.4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1"/>
      <c r="AN258" s="81"/>
      <c r="AO258" s="81"/>
      <c r="AP258" s="81"/>
      <c r="AQ258" s="81"/>
      <c r="AR258" s="81"/>
      <c r="AS258" s="81"/>
      <c r="AT258" s="81"/>
      <c r="AU258" s="81"/>
      <c r="AV258" s="81"/>
      <c r="AW258" s="81"/>
      <c r="AX258" s="81"/>
      <c r="AY258" s="81"/>
      <c r="AZ258" s="81"/>
      <c r="BA258" s="81"/>
      <c r="BB258" s="81"/>
      <c r="BC258" s="81"/>
      <c r="BD258" s="81"/>
      <c r="BE258" s="81"/>
      <c r="BF258" s="81"/>
      <c r="BG258" s="81"/>
    </row>
    <row r="259" spans="1:59" x14ac:dyDescent="0.4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1"/>
      <c r="AN259" s="81"/>
      <c r="AO259" s="81"/>
      <c r="AP259" s="81"/>
      <c r="AQ259" s="81"/>
      <c r="AR259" s="81"/>
      <c r="AS259" s="81"/>
      <c r="AT259" s="81"/>
      <c r="AU259" s="81"/>
      <c r="AV259" s="81"/>
      <c r="AW259" s="81"/>
      <c r="AX259" s="81"/>
      <c r="AY259" s="81"/>
      <c r="AZ259" s="81"/>
      <c r="BA259" s="81"/>
      <c r="BB259" s="81"/>
      <c r="BC259" s="81"/>
      <c r="BD259" s="81"/>
      <c r="BE259" s="81"/>
      <c r="BF259" s="81"/>
      <c r="BG259" s="81"/>
    </row>
    <row r="260" spans="1:59" x14ac:dyDescent="0.4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1"/>
      <c r="AN260" s="81"/>
      <c r="AO260" s="81"/>
      <c r="AP260" s="81"/>
      <c r="AQ260" s="81"/>
      <c r="AR260" s="81"/>
      <c r="AS260" s="81"/>
      <c r="AT260" s="81"/>
      <c r="AU260" s="81"/>
      <c r="AV260" s="81"/>
      <c r="AW260" s="81"/>
      <c r="AX260" s="81"/>
      <c r="AY260" s="81"/>
      <c r="AZ260" s="81"/>
      <c r="BA260" s="81"/>
      <c r="BB260" s="81"/>
      <c r="BC260" s="81"/>
      <c r="BD260" s="81"/>
      <c r="BE260" s="81"/>
      <c r="BF260" s="81"/>
      <c r="BG260" s="81"/>
    </row>
    <row r="261" spans="1:59" x14ac:dyDescent="0.4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1"/>
      <c r="AN261" s="81"/>
      <c r="AO261" s="81"/>
      <c r="AP261" s="81"/>
      <c r="AQ261" s="81"/>
      <c r="AR261" s="81"/>
      <c r="AS261" s="81"/>
      <c r="AT261" s="81"/>
      <c r="AU261" s="81"/>
      <c r="AV261" s="81"/>
      <c r="AW261" s="81"/>
      <c r="AX261" s="81"/>
      <c r="AY261" s="81"/>
      <c r="AZ261" s="81"/>
      <c r="BA261" s="81"/>
      <c r="BB261" s="81"/>
      <c r="BC261" s="81"/>
      <c r="BD261" s="81"/>
      <c r="BE261" s="81"/>
      <c r="BF261" s="81"/>
      <c r="BG261" s="81"/>
    </row>
    <row r="262" spans="1:59" x14ac:dyDescent="0.4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1"/>
      <c r="AN262" s="81"/>
      <c r="AO262" s="81"/>
      <c r="AP262" s="81"/>
      <c r="AQ262" s="81"/>
      <c r="AR262" s="81"/>
      <c r="AS262" s="81"/>
      <c r="AT262" s="81"/>
      <c r="AU262" s="81"/>
      <c r="AV262" s="81"/>
      <c r="AW262" s="81"/>
      <c r="AX262" s="81"/>
      <c r="AY262" s="81"/>
      <c r="AZ262" s="81"/>
      <c r="BA262" s="81"/>
      <c r="BB262" s="81"/>
      <c r="BC262" s="81"/>
      <c r="BD262" s="81"/>
      <c r="BE262" s="81"/>
      <c r="BF262" s="81"/>
      <c r="BG262" s="81"/>
    </row>
    <row r="263" spans="1:59" x14ac:dyDescent="0.4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1"/>
      <c r="AN263" s="81"/>
      <c r="AO263" s="81"/>
      <c r="AP263" s="81"/>
      <c r="AQ263" s="81"/>
      <c r="AR263" s="81"/>
      <c r="AS263" s="81"/>
      <c r="AT263" s="81"/>
      <c r="AU263" s="81"/>
      <c r="AV263" s="81"/>
      <c r="AW263" s="81"/>
      <c r="AX263" s="81"/>
      <c r="AY263" s="81"/>
      <c r="AZ263" s="81"/>
      <c r="BA263" s="81"/>
      <c r="BB263" s="81"/>
      <c r="BC263" s="81"/>
      <c r="BD263" s="81"/>
      <c r="BE263" s="81"/>
      <c r="BF263" s="81"/>
      <c r="BG263" s="81"/>
    </row>
    <row r="264" spans="1:59" x14ac:dyDescent="0.4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1"/>
      <c r="AN264" s="81"/>
      <c r="AO264" s="81"/>
      <c r="AP264" s="81"/>
      <c r="AQ264" s="81"/>
      <c r="AR264" s="81"/>
      <c r="AS264" s="81"/>
      <c r="AT264" s="81"/>
      <c r="AU264" s="81"/>
      <c r="AV264" s="81"/>
      <c r="AW264" s="81"/>
      <c r="AX264" s="81"/>
      <c r="AY264" s="81"/>
      <c r="AZ264" s="81"/>
      <c r="BA264" s="81"/>
      <c r="BB264" s="81"/>
      <c r="BC264" s="81"/>
      <c r="BD264" s="81"/>
      <c r="BE264" s="81"/>
      <c r="BF264" s="81"/>
      <c r="BG264" s="81"/>
    </row>
    <row r="265" spans="1:59" x14ac:dyDescent="0.4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1"/>
      <c r="AN265" s="81"/>
      <c r="AO265" s="81"/>
      <c r="AP265" s="81"/>
      <c r="AQ265" s="81"/>
      <c r="AR265" s="81"/>
      <c r="AS265" s="81"/>
      <c r="AT265" s="81"/>
      <c r="AU265" s="81"/>
      <c r="AV265" s="81"/>
      <c r="AW265" s="81"/>
      <c r="AX265" s="81"/>
      <c r="AY265" s="81"/>
      <c r="AZ265" s="81"/>
      <c r="BA265" s="81"/>
      <c r="BB265" s="81"/>
      <c r="BC265" s="81"/>
      <c r="BD265" s="81"/>
      <c r="BE265" s="81"/>
      <c r="BF265" s="81"/>
      <c r="BG265" s="81"/>
    </row>
    <row r="266" spans="1:59" x14ac:dyDescent="0.4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1"/>
      <c r="AN266" s="81"/>
      <c r="AO266" s="81"/>
      <c r="AP266" s="81"/>
      <c r="AQ266" s="81"/>
      <c r="AR266" s="81"/>
      <c r="AS266" s="81"/>
      <c r="AT266" s="81"/>
      <c r="AU266" s="81"/>
      <c r="AV266" s="81"/>
      <c r="AW266" s="81"/>
      <c r="AX266" s="81"/>
      <c r="AY266" s="81"/>
      <c r="AZ266" s="81"/>
      <c r="BA266" s="81"/>
      <c r="BB266" s="81"/>
      <c r="BC266" s="81"/>
      <c r="BD266" s="81"/>
      <c r="BE266" s="81"/>
      <c r="BF266" s="81"/>
      <c r="BG266" s="81"/>
    </row>
    <row r="267" spans="1:59" x14ac:dyDescent="0.4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1"/>
      <c r="AN267" s="81"/>
      <c r="AO267" s="81"/>
      <c r="AP267" s="81"/>
      <c r="AQ267" s="81"/>
      <c r="AR267" s="81"/>
      <c r="AS267" s="81"/>
      <c r="AT267" s="81"/>
      <c r="AU267" s="81"/>
      <c r="AV267" s="81"/>
      <c r="AW267" s="81"/>
      <c r="AX267" s="81"/>
      <c r="AY267" s="81"/>
      <c r="AZ267" s="81"/>
      <c r="BA267" s="81"/>
      <c r="BB267" s="81"/>
      <c r="BC267" s="81"/>
      <c r="BD267" s="81"/>
      <c r="BE267" s="81"/>
      <c r="BF267" s="81"/>
      <c r="BG267" s="81"/>
    </row>
    <row r="268" spans="1:59" x14ac:dyDescent="0.4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1"/>
      <c r="AN268" s="81"/>
      <c r="AO268" s="81"/>
      <c r="AP268" s="81"/>
      <c r="AQ268" s="81"/>
      <c r="AR268" s="81"/>
      <c r="AS268" s="81"/>
      <c r="AT268" s="81"/>
      <c r="AU268" s="81"/>
      <c r="AV268" s="81"/>
      <c r="AW268" s="81"/>
      <c r="AX268" s="81"/>
      <c r="AY268" s="81"/>
      <c r="AZ268" s="81"/>
      <c r="BA268" s="81"/>
      <c r="BB268" s="81"/>
      <c r="BC268" s="81"/>
      <c r="BD268" s="81"/>
      <c r="BE268" s="81"/>
      <c r="BF268" s="81"/>
      <c r="BG268" s="81"/>
    </row>
    <row r="269" spans="1:59" x14ac:dyDescent="0.4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1"/>
      <c r="AN269" s="81"/>
      <c r="AO269" s="81"/>
      <c r="AP269" s="81"/>
      <c r="AQ269" s="81"/>
      <c r="AR269" s="81"/>
      <c r="AS269" s="81"/>
      <c r="AT269" s="81"/>
      <c r="AU269" s="81"/>
      <c r="AV269" s="81"/>
      <c r="AW269" s="81"/>
      <c r="AX269" s="81"/>
      <c r="AY269" s="81"/>
      <c r="AZ269" s="81"/>
      <c r="BA269" s="81"/>
      <c r="BB269" s="81"/>
      <c r="BC269" s="81"/>
      <c r="BD269" s="81"/>
      <c r="BE269" s="81"/>
      <c r="BF269" s="81"/>
      <c r="BG269" s="81"/>
    </row>
    <row r="270" spans="1:59" x14ac:dyDescent="0.4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1"/>
      <c r="AN270" s="81"/>
      <c r="AO270" s="81"/>
      <c r="AP270" s="81"/>
      <c r="AQ270" s="81"/>
      <c r="AR270" s="81"/>
      <c r="AS270" s="81"/>
      <c r="AT270" s="81"/>
      <c r="AU270" s="81"/>
      <c r="AV270" s="81"/>
      <c r="AW270" s="81"/>
      <c r="AX270" s="81"/>
      <c r="AY270" s="81"/>
      <c r="AZ270" s="81"/>
      <c r="BA270" s="81"/>
      <c r="BB270" s="81"/>
      <c r="BC270" s="81"/>
      <c r="BD270" s="81"/>
      <c r="BE270" s="81"/>
      <c r="BF270" s="81"/>
      <c r="BG270" s="81"/>
    </row>
    <row r="271" spans="1:59" x14ac:dyDescent="0.4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1"/>
      <c r="AN271" s="81"/>
      <c r="AO271" s="81"/>
      <c r="AP271" s="81"/>
      <c r="AQ271" s="81"/>
      <c r="AR271" s="81"/>
      <c r="AS271" s="81"/>
      <c r="AT271" s="81"/>
      <c r="AU271" s="81"/>
      <c r="AV271" s="81"/>
      <c r="AW271" s="81"/>
      <c r="AX271" s="81"/>
      <c r="AY271" s="81"/>
      <c r="AZ271" s="81"/>
      <c r="BA271" s="81"/>
      <c r="BB271" s="81"/>
      <c r="BC271" s="81"/>
      <c r="BD271" s="81"/>
      <c r="BE271" s="81"/>
      <c r="BF271" s="81"/>
      <c r="BG271" s="81"/>
    </row>
    <row r="272" spans="1:59" x14ac:dyDescent="0.4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1"/>
      <c r="AN272" s="81"/>
      <c r="AO272" s="81"/>
      <c r="AP272" s="81"/>
      <c r="AQ272" s="81"/>
      <c r="AR272" s="81"/>
      <c r="AS272" s="81"/>
      <c r="AT272" s="81"/>
      <c r="AU272" s="81"/>
      <c r="AV272" s="81"/>
      <c r="AW272" s="81"/>
      <c r="AX272" s="81"/>
      <c r="AY272" s="81"/>
      <c r="AZ272" s="81"/>
      <c r="BA272" s="81"/>
      <c r="BB272" s="81"/>
      <c r="BC272" s="81"/>
      <c r="BD272" s="81"/>
      <c r="BE272" s="81"/>
      <c r="BF272" s="81"/>
      <c r="BG272" s="81"/>
    </row>
    <row r="273" spans="1:59" x14ac:dyDescent="0.4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80"/>
      <c r="AM273" s="81"/>
      <c r="AN273" s="81"/>
      <c r="AO273" s="81"/>
      <c r="AP273" s="81"/>
      <c r="AQ273" s="81"/>
      <c r="AR273" s="81"/>
      <c r="AS273" s="81"/>
      <c r="AT273" s="81"/>
      <c r="AU273" s="81"/>
      <c r="AV273" s="81"/>
      <c r="AW273" s="81"/>
      <c r="AX273" s="81"/>
      <c r="AY273" s="81"/>
      <c r="AZ273" s="81"/>
      <c r="BA273" s="81"/>
      <c r="BB273" s="81"/>
      <c r="BC273" s="81"/>
      <c r="BD273" s="81"/>
      <c r="BE273" s="81"/>
      <c r="BF273" s="81"/>
      <c r="BG273" s="81"/>
    </row>
    <row r="274" spans="1:59" x14ac:dyDescent="0.4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1"/>
      <c r="AN274" s="81"/>
      <c r="AO274" s="81"/>
      <c r="AP274" s="81"/>
      <c r="AQ274" s="81"/>
      <c r="AR274" s="81"/>
      <c r="AS274" s="81"/>
      <c r="AT274" s="81"/>
      <c r="AU274" s="81"/>
      <c r="AV274" s="81"/>
      <c r="AW274" s="81"/>
      <c r="AX274" s="81"/>
      <c r="AY274" s="81"/>
      <c r="AZ274" s="81"/>
      <c r="BA274" s="81"/>
      <c r="BB274" s="81"/>
      <c r="BC274" s="81"/>
      <c r="BD274" s="81"/>
      <c r="BE274" s="81"/>
      <c r="BF274" s="81"/>
      <c r="BG274" s="81"/>
    </row>
    <row r="275" spans="1:59" x14ac:dyDescent="0.4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1"/>
      <c r="AN275" s="81"/>
      <c r="AO275" s="81"/>
      <c r="AP275" s="81"/>
      <c r="AQ275" s="81"/>
      <c r="AR275" s="81"/>
      <c r="AS275" s="81"/>
      <c r="AT275" s="81"/>
      <c r="AU275" s="81"/>
      <c r="AV275" s="81"/>
      <c r="AW275" s="81"/>
      <c r="AX275" s="81"/>
      <c r="AY275" s="81"/>
      <c r="AZ275" s="81"/>
      <c r="BA275" s="81"/>
      <c r="BB275" s="81"/>
      <c r="BC275" s="81"/>
      <c r="BD275" s="81"/>
      <c r="BE275" s="81"/>
      <c r="BF275" s="81"/>
      <c r="BG275" s="81"/>
    </row>
    <row r="276" spans="1:59" x14ac:dyDescent="0.4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  <c r="AK276" s="80"/>
      <c r="AL276" s="80"/>
      <c r="AM276" s="81"/>
      <c r="AN276" s="81"/>
      <c r="AO276" s="81"/>
      <c r="AP276" s="81"/>
      <c r="AQ276" s="81"/>
      <c r="AR276" s="81"/>
      <c r="AS276" s="81"/>
      <c r="AT276" s="81"/>
      <c r="AU276" s="81"/>
      <c r="AV276" s="81"/>
      <c r="AW276" s="81"/>
      <c r="AX276" s="81"/>
      <c r="AY276" s="81"/>
      <c r="AZ276" s="81"/>
      <c r="BA276" s="81"/>
      <c r="BB276" s="81"/>
      <c r="BC276" s="81"/>
      <c r="BD276" s="81"/>
      <c r="BE276" s="81"/>
      <c r="BF276" s="81"/>
      <c r="BG276" s="81"/>
    </row>
    <row r="277" spans="1:59" x14ac:dyDescent="0.4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1"/>
      <c r="AN277" s="81"/>
      <c r="AO277" s="81"/>
      <c r="AP277" s="81"/>
      <c r="AQ277" s="81"/>
      <c r="AR277" s="81"/>
      <c r="AS277" s="81"/>
      <c r="AT277" s="81"/>
      <c r="AU277" s="81"/>
      <c r="AV277" s="81"/>
      <c r="AW277" s="81"/>
      <c r="AX277" s="81"/>
      <c r="AY277" s="81"/>
      <c r="AZ277" s="81"/>
      <c r="BA277" s="81"/>
      <c r="BB277" s="81"/>
      <c r="BC277" s="81"/>
      <c r="BD277" s="81"/>
      <c r="BE277" s="81"/>
      <c r="BF277" s="81"/>
      <c r="BG277" s="81"/>
    </row>
    <row r="278" spans="1:59" x14ac:dyDescent="0.4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1"/>
      <c r="AN278" s="81"/>
      <c r="AO278" s="81"/>
      <c r="AP278" s="81"/>
      <c r="AQ278" s="81"/>
      <c r="AR278" s="81"/>
      <c r="AS278" s="81"/>
      <c r="AT278" s="81"/>
      <c r="AU278" s="81"/>
      <c r="AV278" s="81"/>
      <c r="AW278" s="81"/>
      <c r="AX278" s="81"/>
      <c r="AY278" s="81"/>
      <c r="AZ278" s="81"/>
      <c r="BA278" s="81"/>
      <c r="BB278" s="81"/>
      <c r="BC278" s="81"/>
      <c r="BD278" s="81"/>
      <c r="BE278" s="81"/>
      <c r="BF278" s="81"/>
      <c r="BG278" s="81"/>
    </row>
    <row r="279" spans="1:59" x14ac:dyDescent="0.4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80"/>
      <c r="AM279" s="81"/>
      <c r="AN279" s="81"/>
      <c r="AO279" s="81"/>
      <c r="AP279" s="81"/>
      <c r="AQ279" s="81"/>
      <c r="AR279" s="81"/>
      <c r="AS279" s="81"/>
      <c r="AT279" s="81"/>
      <c r="AU279" s="81"/>
      <c r="AV279" s="81"/>
      <c r="AW279" s="81"/>
      <c r="AX279" s="81"/>
      <c r="AY279" s="81"/>
      <c r="AZ279" s="81"/>
      <c r="BA279" s="81"/>
      <c r="BB279" s="81"/>
      <c r="BC279" s="81"/>
      <c r="BD279" s="81"/>
      <c r="BE279" s="81"/>
      <c r="BF279" s="81"/>
      <c r="BG279" s="81"/>
    </row>
    <row r="280" spans="1:59" x14ac:dyDescent="0.4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80"/>
      <c r="AM280" s="81"/>
      <c r="AN280" s="81"/>
      <c r="AO280" s="81"/>
      <c r="AP280" s="81"/>
      <c r="AQ280" s="81"/>
      <c r="AR280" s="81"/>
      <c r="AS280" s="81"/>
      <c r="AT280" s="81"/>
      <c r="AU280" s="81"/>
      <c r="AV280" s="81"/>
      <c r="AW280" s="81"/>
      <c r="AX280" s="81"/>
      <c r="AY280" s="81"/>
      <c r="AZ280" s="81"/>
      <c r="BA280" s="81"/>
      <c r="BB280" s="81"/>
      <c r="BC280" s="81"/>
      <c r="BD280" s="81"/>
      <c r="BE280" s="81"/>
      <c r="BF280" s="81"/>
      <c r="BG280" s="81"/>
    </row>
    <row r="281" spans="1:59" x14ac:dyDescent="0.4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1"/>
      <c r="AN281" s="81"/>
      <c r="AO281" s="81"/>
      <c r="AP281" s="81"/>
      <c r="AQ281" s="81"/>
      <c r="AR281" s="81"/>
      <c r="AS281" s="81"/>
      <c r="AT281" s="81"/>
      <c r="AU281" s="81"/>
      <c r="AV281" s="81"/>
      <c r="AW281" s="81"/>
      <c r="AX281" s="81"/>
      <c r="AY281" s="81"/>
      <c r="AZ281" s="81"/>
      <c r="BA281" s="81"/>
      <c r="BB281" s="81"/>
      <c r="BC281" s="81"/>
      <c r="BD281" s="81"/>
      <c r="BE281" s="81"/>
      <c r="BF281" s="81"/>
      <c r="BG281" s="81"/>
    </row>
    <row r="282" spans="1:59" x14ac:dyDescent="0.4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80"/>
      <c r="AM282" s="81"/>
      <c r="AN282" s="81"/>
      <c r="AO282" s="81"/>
      <c r="AP282" s="81"/>
      <c r="AQ282" s="81"/>
      <c r="AR282" s="81"/>
      <c r="AS282" s="81"/>
      <c r="AT282" s="81"/>
      <c r="AU282" s="81"/>
      <c r="AV282" s="81"/>
      <c r="AW282" s="81"/>
      <c r="AX282" s="81"/>
      <c r="AY282" s="81"/>
      <c r="AZ282" s="81"/>
      <c r="BA282" s="81"/>
      <c r="BB282" s="81"/>
      <c r="BC282" s="81"/>
      <c r="BD282" s="81"/>
      <c r="BE282" s="81"/>
      <c r="BF282" s="81"/>
      <c r="BG282" s="81"/>
    </row>
    <row r="283" spans="1:59" x14ac:dyDescent="0.4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80"/>
      <c r="AM283" s="81"/>
      <c r="AN283" s="81"/>
      <c r="AO283" s="81"/>
      <c r="AP283" s="81"/>
      <c r="AQ283" s="81"/>
      <c r="AR283" s="81"/>
      <c r="AS283" s="81"/>
      <c r="AT283" s="81"/>
      <c r="AU283" s="81"/>
      <c r="AV283" s="81"/>
      <c r="AW283" s="81"/>
      <c r="AX283" s="81"/>
      <c r="AY283" s="81"/>
      <c r="AZ283" s="81"/>
      <c r="BA283" s="81"/>
      <c r="BB283" s="81"/>
      <c r="BC283" s="81"/>
      <c r="BD283" s="81"/>
      <c r="BE283" s="81"/>
      <c r="BF283" s="81"/>
      <c r="BG283" s="81"/>
    </row>
    <row r="284" spans="1:59" x14ac:dyDescent="0.4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81"/>
      <c r="AN284" s="81"/>
      <c r="AO284" s="81"/>
      <c r="AP284" s="81"/>
      <c r="AQ284" s="81"/>
      <c r="AR284" s="81"/>
      <c r="AS284" s="81"/>
      <c r="AT284" s="81"/>
      <c r="AU284" s="81"/>
      <c r="AV284" s="81"/>
      <c r="AW284" s="81"/>
      <c r="AX284" s="81"/>
      <c r="AY284" s="81"/>
      <c r="AZ284" s="81"/>
      <c r="BA284" s="81"/>
      <c r="BB284" s="81"/>
      <c r="BC284" s="81"/>
      <c r="BD284" s="81"/>
      <c r="BE284" s="81"/>
      <c r="BF284" s="81"/>
      <c r="BG284" s="81"/>
    </row>
    <row r="285" spans="1:59" x14ac:dyDescent="0.4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1"/>
      <c r="AN285" s="81"/>
      <c r="AO285" s="81"/>
      <c r="AP285" s="81"/>
      <c r="AQ285" s="81"/>
      <c r="AR285" s="81"/>
      <c r="AS285" s="81"/>
      <c r="AT285" s="81"/>
      <c r="AU285" s="81"/>
      <c r="AV285" s="81"/>
      <c r="AW285" s="81"/>
      <c r="AX285" s="81"/>
      <c r="AY285" s="81"/>
      <c r="AZ285" s="81"/>
      <c r="BA285" s="81"/>
      <c r="BB285" s="81"/>
      <c r="BC285" s="81"/>
      <c r="BD285" s="81"/>
      <c r="BE285" s="81"/>
      <c r="BF285" s="81"/>
      <c r="BG285" s="81"/>
    </row>
    <row r="286" spans="1:59" x14ac:dyDescent="0.4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1"/>
      <c r="AN286" s="81"/>
      <c r="AO286" s="81"/>
      <c r="AP286" s="81"/>
      <c r="AQ286" s="81"/>
      <c r="AR286" s="81"/>
      <c r="AS286" s="81"/>
      <c r="AT286" s="81"/>
      <c r="AU286" s="81"/>
      <c r="AV286" s="81"/>
      <c r="AW286" s="81"/>
      <c r="AX286" s="81"/>
      <c r="AY286" s="81"/>
      <c r="AZ286" s="81"/>
      <c r="BA286" s="81"/>
      <c r="BB286" s="81"/>
      <c r="BC286" s="81"/>
      <c r="BD286" s="81"/>
      <c r="BE286" s="81"/>
      <c r="BF286" s="81"/>
      <c r="BG286" s="81"/>
    </row>
    <row r="287" spans="1:59" x14ac:dyDescent="0.4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1"/>
      <c r="AN287" s="81"/>
      <c r="AO287" s="81"/>
      <c r="AP287" s="81"/>
      <c r="AQ287" s="81"/>
      <c r="AR287" s="81"/>
      <c r="AS287" s="81"/>
      <c r="AT287" s="81"/>
      <c r="AU287" s="81"/>
      <c r="AV287" s="81"/>
      <c r="AW287" s="81"/>
      <c r="AX287" s="81"/>
      <c r="AY287" s="81"/>
      <c r="AZ287" s="81"/>
      <c r="BA287" s="81"/>
      <c r="BB287" s="81"/>
      <c r="BC287" s="81"/>
      <c r="BD287" s="81"/>
      <c r="BE287" s="81"/>
      <c r="BF287" s="81"/>
      <c r="BG287" s="81"/>
    </row>
    <row r="288" spans="1:59" x14ac:dyDescent="0.4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1"/>
      <c r="AN288" s="81"/>
      <c r="AO288" s="81"/>
      <c r="AP288" s="81"/>
      <c r="AQ288" s="81"/>
      <c r="AR288" s="81"/>
      <c r="AS288" s="81"/>
      <c r="AT288" s="81"/>
      <c r="AU288" s="81"/>
      <c r="AV288" s="81"/>
      <c r="AW288" s="81"/>
      <c r="AX288" s="81"/>
      <c r="AY288" s="81"/>
      <c r="AZ288" s="81"/>
      <c r="BA288" s="81"/>
      <c r="BB288" s="81"/>
      <c r="BC288" s="81"/>
      <c r="BD288" s="81"/>
      <c r="BE288" s="81"/>
      <c r="BF288" s="81"/>
      <c r="BG288" s="81"/>
    </row>
    <row r="289" spans="1:59" x14ac:dyDescent="0.4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1"/>
      <c r="AN289" s="81"/>
      <c r="AO289" s="81"/>
      <c r="AP289" s="81"/>
      <c r="AQ289" s="81"/>
      <c r="AR289" s="81"/>
      <c r="AS289" s="81"/>
      <c r="AT289" s="81"/>
      <c r="AU289" s="81"/>
      <c r="AV289" s="81"/>
      <c r="AW289" s="81"/>
      <c r="AX289" s="81"/>
      <c r="AY289" s="81"/>
      <c r="AZ289" s="81"/>
      <c r="BA289" s="81"/>
      <c r="BB289" s="81"/>
      <c r="BC289" s="81"/>
      <c r="BD289" s="81"/>
      <c r="BE289" s="81"/>
      <c r="BF289" s="81"/>
      <c r="BG289" s="81"/>
    </row>
    <row r="290" spans="1:59" x14ac:dyDescent="0.4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1"/>
      <c r="AN290" s="81"/>
      <c r="AO290" s="81"/>
      <c r="AP290" s="81"/>
      <c r="AQ290" s="81"/>
      <c r="AR290" s="81"/>
      <c r="AS290" s="81"/>
      <c r="AT290" s="81"/>
      <c r="AU290" s="81"/>
      <c r="AV290" s="81"/>
      <c r="AW290" s="81"/>
      <c r="AX290" s="81"/>
      <c r="AY290" s="81"/>
      <c r="AZ290" s="81"/>
      <c r="BA290" s="81"/>
      <c r="BB290" s="81"/>
      <c r="BC290" s="81"/>
      <c r="BD290" s="81"/>
      <c r="BE290" s="81"/>
      <c r="BF290" s="81"/>
      <c r="BG290" s="81"/>
    </row>
    <row r="291" spans="1:59" x14ac:dyDescent="0.4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1"/>
      <c r="AN291" s="81"/>
      <c r="AO291" s="81"/>
      <c r="AP291" s="81"/>
      <c r="AQ291" s="81"/>
      <c r="AR291" s="81"/>
      <c r="AS291" s="81"/>
      <c r="AT291" s="81"/>
      <c r="AU291" s="81"/>
      <c r="AV291" s="81"/>
      <c r="AW291" s="81"/>
      <c r="AX291" s="81"/>
      <c r="AY291" s="81"/>
      <c r="AZ291" s="81"/>
      <c r="BA291" s="81"/>
      <c r="BB291" s="81"/>
      <c r="BC291" s="81"/>
      <c r="BD291" s="81"/>
      <c r="BE291" s="81"/>
      <c r="BF291" s="81"/>
      <c r="BG291" s="81"/>
    </row>
    <row r="292" spans="1:59" x14ac:dyDescent="0.4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1"/>
      <c r="AN292" s="81"/>
      <c r="AO292" s="81"/>
      <c r="AP292" s="81"/>
      <c r="AQ292" s="81"/>
      <c r="AR292" s="81"/>
      <c r="AS292" s="81"/>
      <c r="AT292" s="81"/>
      <c r="AU292" s="81"/>
      <c r="AV292" s="81"/>
      <c r="AW292" s="81"/>
      <c r="AX292" s="81"/>
      <c r="AY292" s="81"/>
      <c r="AZ292" s="81"/>
      <c r="BA292" s="81"/>
      <c r="BB292" s="81"/>
      <c r="BC292" s="81"/>
      <c r="BD292" s="81"/>
      <c r="BE292" s="81"/>
      <c r="BF292" s="81"/>
      <c r="BG292" s="81"/>
    </row>
    <row r="293" spans="1:59" x14ac:dyDescent="0.4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1"/>
      <c r="AN293" s="81"/>
      <c r="AO293" s="81"/>
      <c r="AP293" s="81"/>
      <c r="AQ293" s="81"/>
      <c r="AR293" s="81"/>
      <c r="AS293" s="81"/>
      <c r="AT293" s="81"/>
      <c r="AU293" s="81"/>
      <c r="AV293" s="81"/>
      <c r="AW293" s="81"/>
      <c r="AX293" s="81"/>
      <c r="AY293" s="81"/>
      <c r="AZ293" s="81"/>
      <c r="BA293" s="81"/>
      <c r="BB293" s="81"/>
      <c r="BC293" s="81"/>
      <c r="BD293" s="81"/>
      <c r="BE293" s="81"/>
      <c r="BF293" s="81"/>
      <c r="BG293" s="81"/>
    </row>
    <row r="294" spans="1:59" x14ac:dyDescent="0.4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1"/>
      <c r="AN294" s="81"/>
      <c r="AO294" s="81"/>
      <c r="AP294" s="81"/>
      <c r="AQ294" s="81"/>
      <c r="AR294" s="81"/>
      <c r="AS294" s="81"/>
      <c r="AT294" s="81"/>
      <c r="AU294" s="81"/>
      <c r="AV294" s="81"/>
      <c r="AW294" s="81"/>
      <c r="AX294" s="81"/>
      <c r="AY294" s="81"/>
      <c r="AZ294" s="81"/>
      <c r="BA294" s="81"/>
      <c r="BB294" s="81"/>
      <c r="BC294" s="81"/>
      <c r="BD294" s="81"/>
      <c r="BE294" s="81"/>
      <c r="BF294" s="81"/>
      <c r="BG294" s="81"/>
    </row>
    <row r="295" spans="1:59" x14ac:dyDescent="0.4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1"/>
      <c r="AN295" s="81"/>
      <c r="AO295" s="81"/>
      <c r="AP295" s="81"/>
      <c r="AQ295" s="81"/>
      <c r="AR295" s="81"/>
      <c r="AS295" s="81"/>
      <c r="AT295" s="81"/>
      <c r="AU295" s="81"/>
      <c r="AV295" s="81"/>
      <c r="AW295" s="81"/>
      <c r="AX295" s="81"/>
      <c r="AY295" s="81"/>
      <c r="AZ295" s="81"/>
      <c r="BA295" s="81"/>
      <c r="BB295" s="81"/>
      <c r="BC295" s="81"/>
      <c r="BD295" s="81"/>
      <c r="BE295" s="81"/>
      <c r="BF295" s="81"/>
      <c r="BG295" s="81"/>
    </row>
    <row r="296" spans="1:59" x14ac:dyDescent="0.4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  <c r="AK296" s="80"/>
      <c r="AL296" s="80"/>
      <c r="AM296" s="81"/>
      <c r="AN296" s="81"/>
      <c r="AO296" s="81"/>
      <c r="AP296" s="81"/>
      <c r="AQ296" s="81"/>
      <c r="AR296" s="81"/>
      <c r="AS296" s="81"/>
      <c r="AT296" s="81"/>
      <c r="AU296" s="81"/>
      <c r="AV296" s="81"/>
      <c r="AW296" s="81"/>
      <c r="AX296" s="81"/>
      <c r="AY296" s="81"/>
      <c r="AZ296" s="81"/>
      <c r="BA296" s="81"/>
      <c r="BB296" s="81"/>
      <c r="BC296" s="81"/>
      <c r="BD296" s="81"/>
      <c r="BE296" s="81"/>
      <c r="BF296" s="81"/>
      <c r="BG296" s="81"/>
    </row>
    <row r="297" spans="1:59" x14ac:dyDescent="0.4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  <c r="AK297" s="80"/>
      <c r="AL297" s="80"/>
      <c r="AM297" s="81"/>
      <c r="AN297" s="81"/>
      <c r="AO297" s="81"/>
      <c r="AP297" s="81"/>
      <c r="AQ297" s="81"/>
      <c r="AR297" s="81"/>
      <c r="AS297" s="81"/>
      <c r="AT297" s="81"/>
      <c r="AU297" s="81"/>
      <c r="AV297" s="81"/>
      <c r="AW297" s="81"/>
      <c r="AX297" s="81"/>
      <c r="AY297" s="81"/>
      <c r="AZ297" s="81"/>
      <c r="BA297" s="81"/>
      <c r="BB297" s="81"/>
      <c r="BC297" s="81"/>
      <c r="BD297" s="81"/>
      <c r="BE297" s="81"/>
      <c r="BF297" s="81"/>
      <c r="BG297" s="81"/>
    </row>
    <row r="298" spans="1:59" x14ac:dyDescent="0.4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80"/>
      <c r="AM298" s="81"/>
      <c r="AN298" s="81"/>
      <c r="AO298" s="81"/>
      <c r="AP298" s="81"/>
      <c r="AQ298" s="81"/>
      <c r="AR298" s="81"/>
      <c r="AS298" s="81"/>
      <c r="AT298" s="81"/>
      <c r="AU298" s="81"/>
      <c r="AV298" s="81"/>
      <c r="AW298" s="81"/>
      <c r="AX298" s="81"/>
      <c r="AY298" s="81"/>
      <c r="AZ298" s="81"/>
      <c r="BA298" s="81"/>
      <c r="BB298" s="81"/>
      <c r="BC298" s="81"/>
      <c r="BD298" s="81"/>
      <c r="BE298" s="81"/>
      <c r="BF298" s="81"/>
      <c r="BG298" s="81"/>
    </row>
    <row r="299" spans="1:59" x14ac:dyDescent="0.4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80"/>
      <c r="AM299" s="81"/>
      <c r="AN299" s="81"/>
      <c r="AO299" s="81"/>
      <c r="AP299" s="81"/>
      <c r="AQ299" s="81"/>
      <c r="AR299" s="81"/>
      <c r="AS299" s="81"/>
      <c r="AT299" s="81"/>
      <c r="AU299" s="81"/>
      <c r="AV299" s="81"/>
      <c r="AW299" s="81"/>
      <c r="AX299" s="81"/>
      <c r="AY299" s="81"/>
      <c r="AZ299" s="81"/>
      <c r="BA299" s="81"/>
      <c r="BB299" s="81"/>
      <c r="BC299" s="81"/>
      <c r="BD299" s="81"/>
      <c r="BE299" s="81"/>
      <c r="BF299" s="81"/>
      <c r="BG299" s="81"/>
    </row>
    <row r="300" spans="1:59" x14ac:dyDescent="0.4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  <c r="AK300" s="80"/>
      <c r="AL300" s="80"/>
      <c r="AM300" s="81"/>
      <c r="AN300" s="81"/>
      <c r="AO300" s="81"/>
      <c r="AP300" s="81"/>
      <c r="AQ300" s="81"/>
      <c r="AR300" s="81"/>
      <c r="AS300" s="81"/>
      <c r="AT300" s="81"/>
      <c r="AU300" s="81"/>
      <c r="AV300" s="81"/>
      <c r="AW300" s="81"/>
      <c r="AX300" s="81"/>
      <c r="AY300" s="81"/>
      <c r="AZ300" s="81"/>
      <c r="BA300" s="81"/>
      <c r="BB300" s="81"/>
      <c r="BC300" s="81"/>
      <c r="BD300" s="81"/>
      <c r="BE300" s="81"/>
      <c r="BF300" s="81"/>
      <c r="BG300" s="81"/>
    </row>
    <row r="301" spans="1:59" x14ac:dyDescent="0.4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80"/>
      <c r="AK301" s="80"/>
      <c r="AL301" s="80"/>
      <c r="AM301" s="81"/>
      <c r="AN301" s="81"/>
      <c r="AO301" s="81"/>
      <c r="AP301" s="81"/>
      <c r="AQ301" s="81"/>
      <c r="AR301" s="81"/>
      <c r="AS301" s="81"/>
      <c r="AT301" s="81"/>
      <c r="AU301" s="81"/>
      <c r="AV301" s="81"/>
      <c r="AW301" s="81"/>
      <c r="AX301" s="81"/>
      <c r="AY301" s="81"/>
      <c r="AZ301" s="81"/>
      <c r="BA301" s="81"/>
      <c r="BB301" s="81"/>
      <c r="BC301" s="81"/>
      <c r="BD301" s="81"/>
      <c r="BE301" s="81"/>
      <c r="BF301" s="81"/>
      <c r="BG301" s="81"/>
    </row>
    <row r="302" spans="1:59" x14ac:dyDescent="0.4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  <c r="AK302" s="80"/>
      <c r="AL302" s="80"/>
      <c r="AM302" s="81"/>
      <c r="AN302" s="81"/>
      <c r="AO302" s="81"/>
      <c r="AP302" s="81"/>
      <c r="AQ302" s="81"/>
      <c r="AR302" s="81"/>
      <c r="AS302" s="81"/>
      <c r="AT302" s="81"/>
      <c r="AU302" s="81"/>
      <c r="AV302" s="81"/>
      <c r="AW302" s="81"/>
      <c r="AX302" s="81"/>
      <c r="AY302" s="81"/>
      <c r="AZ302" s="81"/>
      <c r="BA302" s="81"/>
      <c r="BB302" s="81"/>
      <c r="BC302" s="81"/>
      <c r="BD302" s="81"/>
      <c r="BE302" s="81"/>
      <c r="BF302" s="81"/>
      <c r="BG302" s="81"/>
    </row>
    <row r="303" spans="1:59" x14ac:dyDescent="0.4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  <c r="AJ303" s="80"/>
      <c r="AK303" s="80"/>
      <c r="AL303" s="80"/>
      <c r="AM303" s="81"/>
      <c r="AN303" s="81"/>
      <c r="AO303" s="81"/>
      <c r="AP303" s="81"/>
      <c r="AQ303" s="81"/>
      <c r="AR303" s="81"/>
      <c r="AS303" s="81"/>
      <c r="AT303" s="81"/>
      <c r="AU303" s="81"/>
      <c r="AV303" s="81"/>
      <c r="AW303" s="81"/>
      <c r="AX303" s="81"/>
      <c r="AY303" s="81"/>
      <c r="AZ303" s="81"/>
      <c r="BA303" s="81"/>
      <c r="BB303" s="81"/>
      <c r="BC303" s="81"/>
      <c r="BD303" s="81"/>
      <c r="BE303" s="81"/>
      <c r="BF303" s="81"/>
      <c r="BG303" s="81"/>
    </row>
    <row r="304" spans="1:59" x14ac:dyDescent="0.4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  <c r="AK304" s="80"/>
      <c r="AL304" s="80"/>
      <c r="AM304" s="81"/>
      <c r="AN304" s="81"/>
      <c r="AO304" s="81"/>
      <c r="AP304" s="81"/>
      <c r="AQ304" s="81"/>
      <c r="AR304" s="81"/>
      <c r="AS304" s="81"/>
      <c r="AT304" s="81"/>
      <c r="AU304" s="81"/>
      <c r="AV304" s="81"/>
      <c r="AW304" s="81"/>
      <c r="AX304" s="81"/>
      <c r="AY304" s="81"/>
      <c r="AZ304" s="81"/>
      <c r="BA304" s="81"/>
      <c r="BB304" s="81"/>
      <c r="BC304" s="81"/>
      <c r="BD304" s="81"/>
      <c r="BE304" s="81"/>
      <c r="BF304" s="81"/>
      <c r="BG304" s="81"/>
    </row>
    <row r="305" spans="1:59" x14ac:dyDescent="0.4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  <c r="AK305" s="80"/>
      <c r="AL305" s="80"/>
      <c r="AM305" s="81"/>
      <c r="AN305" s="81"/>
      <c r="AO305" s="81"/>
      <c r="AP305" s="81"/>
      <c r="AQ305" s="81"/>
      <c r="AR305" s="81"/>
      <c r="AS305" s="81"/>
      <c r="AT305" s="81"/>
      <c r="AU305" s="81"/>
      <c r="AV305" s="81"/>
      <c r="AW305" s="81"/>
      <c r="AX305" s="81"/>
      <c r="AY305" s="81"/>
      <c r="AZ305" s="81"/>
      <c r="BA305" s="81"/>
      <c r="BB305" s="81"/>
      <c r="BC305" s="81"/>
      <c r="BD305" s="81"/>
      <c r="BE305" s="81"/>
      <c r="BF305" s="81"/>
      <c r="BG305" s="81"/>
    </row>
    <row r="306" spans="1:59" x14ac:dyDescent="0.4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80"/>
      <c r="AK306" s="80"/>
      <c r="AL306" s="80"/>
      <c r="AM306" s="81"/>
      <c r="AN306" s="81"/>
      <c r="AO306" s="81"/>
      <c r="AP306" s="81"/>
      <c r="AQ306" s="81"/>
      <c r="AR306" s="81"/>
      <c r="AS306" s="81"/>
      <c r="AT306" s="81"/>
      <c r="AU306" s="81"/>
      <c r="AV306" s="81"/>
      <c r="AW306" s="81"/>
      <c r="AX306" s="81"/>
      <c r="AY306" s="81"/>
      <c r="AZ306" s="81"/>
      <c r="BA306" s="81"/>
      <c r="BB306" s="81"/>
      <c r="BC306" s="81"/>
      <c r="BD306" s="81"/>
      <c r="BE306" s="81"/>
      <c r="BF306" s="81"/>
      <c r="BG306" s="81"/>
    </row>
    <row r="307" spans="1:59" x14ac:dyDescent="0.4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80"/>
      <c r="AK307" s="80"/>
      <c r="AL307" s="80"/>
      <c r="AM307" s="81"/>
      <c r="AN307" s="81"/>
      <c r="AO307" s="81"/>
      <c r="AP307" s="81"/>
      <c r="AQ307" s="81"/>
      <c r="AR307" s="81"/>
      <c r="AS307" s="81"/>
      <c r="AT307" s="81"/>
      <c r="AU307" s="81"/>
      <c r="AV307" s="81"/>
      <c r="AW307" s="81"/>
      <c r="AX307" s="81"/>
      <c r="AY307" s="81"/>
      <c r="AZ307" s="81"/>
      <c r="BA307" s="81"/>
      <c r="BB307" s="81"/>
      <c r="BC307" s="81"/>
      <c r="BD307" s="81"/>
      <c r="BE307" s="81"/>
      <c r="BF307" s="81"/>
      <c r="BG307" s="81"/>
    </row>
    <row r="308" spans="1:59" x14ac:dyDescent="0.4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  <c r="AJ308" s="80"/>
      <c r="AK308" s="80"/>
      <c r="AL308" s="80"/>
      <c r="AM308" s="81"/>
      <c r="AN308" s="81"/>
      <c r="AO308" s="81"/>
      <c r="AP308" s="81"/>
      <c r="AQ308" s="81"/>
      <c r="AR308" s="81"/>
      <c r="AS308" s="81"/>
      <c r="AT308" s="81"/>
      <c r="AU308" s="81"/>
      <c r="AV308" s="81"/>
      <c r="AW308" s="81"/>
      <c r="AX308" s="81"/>
      <c r="AY308" s="81"/>
      <c r="AZ308" s="81"/>
      <c r="BA308" s="81"/>
      <c r="BB308" s="81"/>
      <c r="BC308" s="81"/>
      <c r="BD308" s="81"/>
      <c r="BE308" s="81"/>
      <c r="BF308" s="81"/>
      <c r="BG308" s="81"/>
    </row>
    <row r="309" spans="1:59" x14ac:dyDescent="0.4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1"/>
      <c r="AN309" s="81"/>
      <c r="AO309" s="81"/>
      <c r="AP309" s="81"/>
      <c r="AQ309" s="81"/>
      <c r="AR309" s="81"/>
      <c r="AS309" s="81"/>
      <c r="AT309" s="81"/>
      <c r="AU309" s="81"/>
      <c r="AV309" s="81"/>
      <c r="AW309" s="81"/>
      <c r="AX309" s="81"/>
      <c r="AY309" s="81"/>
      <c r="AZ309" s="81"/>
      <c r="BA309" s="81"/>
      <c r="BB309" s="81"/>
      <c r="BC309" s="81"/>
      <c r="BD309" s="81"/>
      <c r="BE309" s="81"/>
      <c r="BF309" s="81"/>
      <c r="BG309" s="81"/>
    </row>
    <row r="310" spans="1:59" x14ac:dyDescent="0.4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  <c r="AJ310" s="80"/>
      <c r="AK310" s="80"/>
      <c r="AL310" s="80"/>
      <c r="AM310" s="81"/>
      <c r="AN310" s="81"/>
      <c r="AO310" s="81"/>
      <c r="AP310" s="81"/>
      <c r="AQ310" s="81"/>
      <c r="AR310" s="81"/>
      <c r="AS310" s="81"/>
      <c r="AT310" s="81"/>
      <c r="AU310" s="81"/>
      <c r="AV310" s="81"/>
      <c r="AW310" s="81"/>
      <c r="AX310" s="81"/>
      <c r="AY310" s="81"/>
      <c r="AZ310" s="81"/>
      <c r="BA310" s="81"/>
      <c r="BB310" s="81"/>
      <c r="BC310" s="81"/>
      <c r="BD310" s="81"/>
      <c r="BE310" s="81"/>
      <c r="BF310" s="81"/>
      <c r="BG310" s="81"/>
    </row>
    <row r="311" spans="1:59" x14ac:dyDescent="0.4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  <c r="AJ311" s="80"/>
      <c r="AK311" s="80"/>
      <c r="AL311" s="80"/>
      <c r="AM311" s="81"/>
      <c r="AN311" s="81"/>
      <c r="AO311" s="81"/>
      <c r="AP311" s="81"/>
      <c r="AQ311" s="81"/>
      <c r="AR311" s="81"/>
      <c r="AS311" s="81"/>
      <c r="AT311" s="81"/>
      <c r="AU311" s="81"/>
      <c r="AV311" s="81"/>
      <c r="AW311" s="81"/>
      <c r="AX311" s="81"/>
      <c r="AY311" s="81"/>
      <c r="AZ311" s="81"/>
      <c r="BA311" s="81"/>
      <c r="BB311" s="81"/>
      <c r="BC311" s="81"/>
      <c r="BD311" s="81"/>
      <c r="BE311" s="81"/>
      <c r="BF311" s="81"/>
      <c r="BG311" s="81"/>
    </row>
    <row r="312" spans="1:59" x14ac:dyDescent="0.4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  <c r="AJ312" s="80"/>
      <c r="AK312" s="80"/>
      <c r="AL312" s="80"/>
      <c r="AM312" s="81"/>
      <c r="AN312" s="81"/>
      <c r="AO312" s="81"/>
      <c r="AP312" s="81"/>
      <c r="AQ312" s="81"/>
      <c r="AR312" s="81"/>
      <c r="AS312" s="81"/>
      <c r="AT312" s="81"/>
      <c r="AU312" s="81"/>
      <c r="AV312" s="81"/>
      <c r="AW312" s="81"/>
      <c r="AX312" s="81"/>
      <c r="AY312" s="81"/>
      <c r="AZ312" s="81"/>
      <c r="BA312" s="81"/>
      <c r="BB312" s="81"/>
      <c r="BC312" s="81"/>
      <c r="BD312" s="81"/>
      <c r="BE312" s="81"/>
      <c r="BF312" s="81"/>
      <c r="BG312" s="81"/>
    </row>
    <row r="313" spans="1:59" x14ac:dyDescent="0.4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  <c r="AJ313" s="80"/>
      <c r="AK313" s="80"/>
      <c r="AL313" s="80"/>
      <c r="AM313" s="81"/>
      <c r="AN313" s="81"/>
      <c r="AO313" s="81"/>
      <c r="AP313" s="81"/>
      <c r="AQ313" s="81"/>
      <c r="AR313" s="81"/>
      <c r="AS313" s="81"/>
      <c r="AT313" s="81"/>
      <c r="AU313" s="81"/>
      <c r="AV313" s="81"/>
      <c r="AW313" s="81"/>
      <c r="AX313" s="81"/>
      <c r="AY313" s="81"/>
      <c r="AZ313" s="81"/>
      <c r="BA313" s="81"/>
      <c r="BB313" s="81"/>
      <c r="BC313" s="81"/>
      <c r="BD313" s="81"/>
      <c r="BE313" s="81"/>
      <c r="BF313" s="81"/>
      <c r="BG313" s="81"/>
    </row>
    <row r="314" spans="1:59" x14ac:dyDescent="0.4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  <c r="AK314" s="80"/>
      <c r="AL314" s="80"/>
      <c r="AM314" s="81"/>
      <c r="AN314" s="81"/>
      <c r="AO314" s="81"/>
      <c r="AP314" s="81"/>
      <c r="AQ314" s="81"/>
      <c r="AR314" s="81"/>
      <c r="AS314" s="81"/>
      <c r="AT314" s="81"/>
      <c r="AU314" s="81"/>
      <c r="AV314" s="81"/>
      <c r="AW314" s="81"/>
      <c r="AX314" s="81"/>
      <c r="AY314" s="81"/>
      <c r="AZ314" s="81"/>
      <c r="BA314" s="81"/>
      <c r="BB314" s="81"/>
      <c r="BC314" s="81"/>
      <c r="BD314" s="81"/>
      <c r="BE314" s="81"/>
      <c r="BF314" s="81"/>
      <c r="BG314" s="81"/>
    </row>
    <row r="315" spans="1:59" x14ac:dyDescent="0.4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80"/>
      <c r="AM315" s="81"/>
      <c r="AN315" s="81"/>
      <c r="AO315" s="81"/>
      <c r="AP315" s="81"/>
      <c r="AQ315" s="81"/>
      <c r="AR315" s="81"/>
      <c r="AS315" s="81"/>
      <c r="AT315" s="81"/>
      <c r="AU315" s="81"/>
      <c r="AV315" s="81"/>
      <c r="AW315" s="81"/>
      <c r="AX315" s="81"/>
      <c r="AY315" s="81"/>
      <c r="AZ315" s="81"/>
      <c r="BA315" s="81"/>
      <c r="BB315" s="81"/>
      <c r="BC315" s="81"/>
      <c r="BD315" s="81"/>
      <c r="BE315" s="81"/>
      <c r="BF315" s="81"/>
      <c r="BG315" s="81"/>
    </row>
    <row r="316" spans="1:59" x14ac:dyDescent="0.4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1"/>
      <c r="AN316" s="81"/>
      <c r="AO316" s="81"/>
      <c r="AP316" s="81"/>
      <c r="AQ316" s="81"/>
      <c r="AR316" s="81"/>
      <c r="AS316" s="81"/>
      <c r="AT316" s="81"/>
      <c r="AU316" s="81"/>
      <c r="AV316" s="81"/>
      <c r="AW316" s="81"/>
      <c r="AX316" s="81"/>
      <c r="AY316" s="81"/>
      <c r="AZ316" s="81"/>
      <c r="BA316" s="81"/>
      <c r="BB316" s="81"/>
      <c r="BC316" s="81"/>
      <c r="BD316" s="81"/>
      <c r="BE316" s="81"/>
      <c r="BF316" s="81"/>
      <c r="BG316" s="81"/>
    </row>
    <row r="317" spans="1:59" x14ac:dyDescent="0.4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1"/>
      <c r="AN317" s="81"/>
      <c r="AO317" s="81"/>
      <c r="AP317" s="81"/>
      <c r="AQ317" s="81"/>
      <c r="AR317" s="81"/>
      <c r="AS317" s="81"/>
      <c r="AT317" s="81"/>
      <c r="AU317" s="81"/>
      <c r="AV317" s="81"/>
      <c r="AW317" s="81"/>
      <c r="AX317" s="81"/>
      <c r="AY317" s="81"/>
      <c r="AZ317" s="81"/>
      <c r="BA317" s="81"/>
      <c r="BB317" s="81"/>
      <c r="BC317" s="81"/>
      <c r="BD317" s="81"/>
      <c r="BE317" s="81"/>
      <c r="BF317" s="81"/>
      <c r="BG317" s="81"/>
    </row>
    <row r="318" spans="1:59" x14ac:dyDescent="0.4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1"/>
      <c r="AN318" s="81"/>
      <c r="AO318" s="81"/>
      <c r="AP318" s="81"/>
      <c r="AQ318" s="81"/>
      <c r="AR318" s="81"/>
      <c r="AS318" s="81"/>
      <c r="AT318" s="81"/>
      <c r="AU318" s="81"/>
      <c r="AV318" s="81"/>
      <c r="AW318" s="81"/>
      <c r="AX318" s="81"/>
      <c r="AY318" s="81"/>
      <c r="AZ318" s="81"/>
      <c r="BA318" s="81"/>
      <c r="BB318" s="81"/>
      <c r="BC318" s="81"/>
      <c r="BD318" s="81"/>
      <c r="BE318" s="81"/>
      <c r="BF318" s="81"/>
      <c r="BG318" s="81"/>
    </row>
    <row r="319" spans="1:59" x14ac:dyDescent="0.4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80"/>
      <c r="AM319" s="81"/>
      <c r="AN319" s="81"/>
      <c r="AO319" s="81"/>
      <c r="AP319" s="81"/>
      <c r="AQ319" s="81"/>
      <c r="AR319" s="81"/>
      <c r="AS319" s="81"/>
      <c r="AT319" s="81"/>
      <c r="AU319" s="81"/>
      <c r="AV319" s="81"/>
      <c r="AW319" s="81"/>
      <c r="AX319" s="81"/>
      <c r="AY319" s="81"/>
      <c r="AZ319" s="81"/>
      <c r="BA319" s="81"/>
      <c r="BB319" s="81"/>
      <c r="BC319" s="81"/>
      <c r="BD319" s="81"/>
      <c r="BE319" s="81"/>
      <c r="BF319" s="81"/>
      <c r="BG319" s="81"/>
    </row>
    <row r="320" spans="1:59" x14ac:dyDescent="0.4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1"/>
      <c r="AN320" s="81"/>
      <c r="AO320" s="81"/>
      <c r="AP320" s="81"/>
      <c r="AQ320" s="81"/>
      <c r="AR320" s="81"/>
      <c r="AS320" s="81"/>
      <c r="AT320" s="81"/>
      <c r="AU320" s="81"/>
      <c r="AV320" s="81"/>
      <c r="AW320" s="81"/>
      <c r="AX320" s="81"/>
      <c r="AY320" s="81"/>
      <c r="AZ320" s="81"/>
      <c r="BA320" s="81"/>
      <c r="BB320" s="81"/>
      <c r="BC320" s="81"/>
      <c r="BD320" s="81"/>
      <c r="BE320" s="81"/>
      <c r="BF320" s="81"/>
      <c r="BG320" s="81"/>
    </row>
    <row r="321" spans="1:59" x14ac:dyDescent="0.4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80"/>
      <c r="AM321" s="81"/>
      <c r="AN321" s="81"/>
      <c r="AO321" s="81"/>
      <c r="AP321" s="81"/>
      <c r="AQ321" s="81"/>
      <c r="AR321" s="81"/>
      <c r="AS321" s="81"/>
      <c r="AT321" s="81"/>
      <c r="AU321" s="81"/>
      <c r="AV321" s="81"/>
      <c r="AW321" s="81"/>
      <c r="AX321" s="81"/>
      <c r="AY321" s="81"/>
      <c r="AZ321" s="81"/>
      <c r="BA321" s="81"/>
      <c r="BB321" s="81"/>
      <c r="BC321" s="81"/>
      <c r="BD321" s="81"/>
      <c r="BE321" s="81"/>
      <c r="BF321" s="81"/>
      <c r="BG321" s="81"/>
    </row>
    <row r="322" spans="1:59" x14ac:dyDescent="0.4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80"/>
      <c r="AM322" s="81"/>
      <c r="AN322" s="81"/>
      <c r="AO322" s="81"/>
      <c r="AP322" s="81"/>
      <c r="AQ322" s="81"/>
      <c r="AR322" s="81"/>
      <c r="AS322" s="81"/>
      <c r="AT322" s="81"/>
      <c r="AU322" s="81"/>
      <c r="AV322" s="81"/>
      <c r="AW322" s="81"/>
      <c r="AX322" s="81"/>
      <c r="AY322" s="81"/>
      <c r="AZ322" s="81"/>
      <c r="BA322" s="81"/>
      <c r="BB322" s="81"/>
      <c r="BC322" s="81"/>
      <c r="BD322" s="81"/>
      <c r="BE322" s="81"/>
      <c r="BF322" s="81"/>
      <c r="BG322" s="81"/>
    </row>
    <row r="323" spans="1:59" x14ac:dyDescent="0.4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1"/>
      <c r="AN323" s="81"/>
      <c r="AO323" s="81"/>
      <c r="AP323" s="81"/>
      <c r="AQ323" s="81"/>
      <c r="AR323" s="81"/>
      <c r="AS323" s="81"/>
      <c r="AT323" s="81"/>
      <c r="AU323" s="81"/>
      <c r="AV323" s="81"/>
      <c r="AW323" s="81"/>
      <c r="AX323" s="81"/>
      <c r="AY323" s="81"/>
      <c r="AZ323" s="81"/>
      <c r="BA323" s="81"/>
      <c r="BB323" s="81"/>
      <c r="BC323" s="81"/>
      <c r="BD323" s="81"/>
      <c r="BE323" s="81"/>
      <c r="BF323" s="81"/>
      <c r="BG323" s="81"/>
    </row>
    <row r="324" spans="1:59" x14ac:dyDescent="0.4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  <c r="AK324" s="80"/>
      <c r="AL324" s="80"/>
      <c r="AM324" s="81"/>
      <c r="AN324" s="81"/>
      <c r="AO324" s="81"/>
      <c r="AP324" s="81"/>
      <c r="AQ324" s="81"/>
      <c r="AR324" s="81"/>
      <c r="AS324" s="81"/>
      <c r="AT324" s="81"/>
      <c r="AU324" s="81"/>
      <c r="AV324" s="81"/>
      <c r="AW324" s="81"/>
      <c r="AX324" s="81"/>
      <c r="AY324" s="81"/>
      <c r="AZ324" s="81"/>
      <c r="BA324" s="81"/>
      <c r="BB324" s="81"/>
      <c r="BC324" s="81"/>
      <c r="BD324" s="81"/>
      <c r="BE324" s="81"/>
      <c r="BF324" s="81"/>
      <c r="BG324" s="81"/>
    </row>
    <row r="325" spans="1:59" x14ac:dyDescent="0.4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  <c r="AK325" s="80"/>
      <c r="AL325" s="80"/>
      <c r="AM325" s="81"/>
      <c r="AN325" s="81"/>
      <c r="AO325" s="81"/>
      <c r="AP325" s="81"/>
      <c r="AQ325" s="81"/>
      <c r="AR325" s="81"/>
      <c r="AS325" s="81"/>
      <c r="AT325" s="81"/>
      <c r="AU325" s="81"/>
      <c r="AV325" s="81"/>
      <c r="AW325" s="81"/>
      <c r="AX325" s="81"/>
      <c r="AY325" s="81"/>
      <c r="AZ325" s="81"/>
      <c r="BA325" s="81"/>
      <c r="BB325" s="81"/>
      <c r="BC325" s="81"/>
      <c r="BD325" s="81"/>
      <c r="BE325" s="81"/>
      <c r="BF325" s="81"/>
      <c r="BG325" s="81"/>
    </row>
    <row r="326" spans="1:59" x14ac:dyDescent="0.4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  <c r="AK326" s="80"/>
      <c r="AL326" s="80"/>
      <c r="AM326" s="81"/>
      <c r="AN326" s="81"/>
      <c r="AO326" s="81"/>
      <c r="AP326" s="81"/>
      <c r="AQ326" s="81"/>
      <c r="AR326" s="81"/>
      <c r="AS326" s="81"/>
      <c r="AT326" s="81"/>
      <c r="AU326" s="81"/>
      <c r="AV326" s="81"/>
      <c r="AW326" s="81"/>
      <c r="AX326" s="81"/>
      <c r="AY326" s="81"/>
      <c r="AZ326" s="81"/>
      <c r="BA326" s="81"/>
      <c r="BB326" s="81"/>
      <c r="BC326" s="81"/>
      <c r="BD326" s="81"/>
      <c r="BE326" s="81"/>
      <c r="BF326" s="81"/>
      <c r="BG326" s="81"/>
    </row>
    <row r="327" spans="1:59" x14ac:dyDescent="0.4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  <c r="AJ327" s="80"/>
      <c r="AK327" s="80"/>
      <c r="AL327" s="80"/>
      <c r="AM327" s="81"/>
      <c r="AN327" s="81"/>
      <c r="AO327" s="81"/>
      <c r="AP327" s="81"/>
      <c r="AQ327" s="81"/>
      <c r="AR327" s="81"/>
      <c r="AS327" s="81"/>
      <c r="AT327" s="81"/>
      <c r="AU327" s="81"/>
      <c r="AV327" s="81"/>
      <c r="AW327" s="81"/>
      <c r="AX327" s="81"/>
      <c r="AY327" s="81"/>
      <c r="AZ327" s="81"/>
      <c r="BA327" s="81"/>
      <c r="BB327" s="81"/>
      <c r="BC327" s="81"/>
      <c r="BD327" s="81"/>
      <c r="BE327" s="81"/>
      <c r="BF327" s="81"/>
      <c r="BG327" s="81"/>
    </row>
    <row r="328" spans="1:59" x14ac:dyDescent="0.4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  <c r="AJ328" s="80"/>
      <c r="AK328" s="80"/>
      <c r="AL328" s="80"/>
      <c r="AM328" s="81"/>
      <c r="AN328" s="81"/>
      <c r="AO328" s="81"/>
      <c r="AP328" s="81"/>
      <c r="AQ328" s="81"/>
      <c r="AR328" s="81"/>
      <c r="AS328" s="81"/>
      <c r="AT328" s="81"/>
      <c r="AU328" s="81"/>
      <c r="AV328" s="81"/>
      <c r="AW328" s="81"/>
      <c r="AX328" s="81"/>
      <c r="AY328" s="81"/>
      <c r="AZ328" s="81"/>
      <c r="BA328" s="81"/>
      <c r="BB328" s="81"/>
      <c r="BC328" s="81"/>
      <c r="BD328" s="81"/>
      <c r="BE328" s="81"/>
      <c r="BF328" s="81"/>
      <c r="BG328" s="81"/>
    </row>
    <row r="329" spans="1:59" x14ac:dyDescent="0.4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  <c r="AJ329" s="80"/>
      <c r="AK329" s="80"/>
      <c r="AL329" s="80"/>
      <c r="AM329" s="81"/>
      <c r="AN329" s="81"/>
      <c r="AO329" s="81"/>
      <c r="AP329" s="81"/>
      <c r="AQ329" s="81"/>
      <c r="AR329" s="81"/>
      <c r="AS329" s="81"/>
      <c r="AT329" s="81"/>
      <c r="AU329" s="81"/>
      <c r="AV329" s="81"/>
      <c r="AW329" s="81"/>
      <c r="AX329" s="81"/>
      <c r="AY329" s="81"/>
      <c r="AZ329" s="81"/>
      <c r="BA329" s="81"/>
      <c r="BB329" s="81"/>
      <c r="BC329" s="81"/>
      <c r="BD329" s="81"/>
      <c r="BE329" s="81"/>
      <c r="BF329" s="81"/>
      <c r="BG329" s="81"/>
    </row>
    <row r="330" spans="1:59" x14ac:dyDescent="0.4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80"/>
      <c r="AK330" s="80"/>
      <c r="AL330" s="80"/>
      <c r="AM330" s="81"/>
      <c r="AN330" s="81"/>
      <c r="AO330" s="81"/>
      <c r="AP330" s="81"/>
      <c r="AQ330" s="81"/>
      <c r="AR330" s="81"/>
      <c r="AS330" s="81"/>
      <c r="AT330" s="81"/>
      <c r="AU330" s="81"/>
      <c r="AV330" s="81"/>
      <c r="AW330" s="81"/>
      <c r="AX330" s="81"/>
      <c r="AY330" s="81"/>
      <c r="AZ330" s="81"/>
      <c r="BA330" s="81"/>
      <c r="BB330" s="81"/>
      <c r="BC330" s="81"/>
      <c r="BD330" s="81"/>
      <c r="BE330" s="81"/>
      <c r="BF330" s="81"/>
      <c r="BG330" s="81"/>
    </row>
    <row r="331" spans="1:59" x14ac:dyDescent="0.4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80"/>
      <c r="AK331" s="80"/>
      <c r="AL331" s="80"/>
      <c r="AM331" s="81"/>
      <c r="AN331" s="81"/>
      <c r="AO331" s="81"/>
      <c r="AP331" s="81"/>
      <c r="AQ331" s="81"/>
      <c r="AR331" s="81"/>
      <c r="AS331" s="81"/>
      <c r="AT331" s="81"/>
      <c r="AU331" s="81"/>
      <c r="AV331" s="81"/>
      <c r="AW331" s="81"/>
      <c r="AX331" s="81"/>
      <c r="AY331" s="81"/>
      <c r="AZ331" s="81"/>
      <c r="BA331" s="81"/>
      <c r="BB331" s="81"/>
      <c r="BC331" s="81"/>
      <c r="BD331" s="81"/>
      <c r="BE331" s="81"/>
      <c r="BF331" s="81"/>
      <c r="BG331" s="81"/>
    </row>
    <row r="332" spans="1:59" x14ac:dyDescent="0.4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  <c r="AJ332" s="80"/>
      <c r="AK332" s="80"/>
      <c r="AL332" s="80"/>
      <c r="AM332" s="81"/>
      <c r="AN332" s="81"/>
      <c r="AO332" s="81"/>
      <c r="AP332" s="81"/>
      <c r="AQ332" s="81"/>
      <c r="AR332" s="81"/>
      <c r="AS332" s="81"/>
      <c r="AT332" s="81"/>
      <c r="AU332" s="81"/>
      <c r="AV332" s="81"/>
      <c r="AW332" s="81"/>
      <c r="AX332" s="81"/>
      <c r="AY332" s="81"/>
      <c r="AZ332" s="81"/>
      <c r="BA332" s="81"/>
      <c r="BB332" s="81"/>
      <c r="BC332" s="81"/>
      <c r="BD332" s="81"/>
      <c r="BE332" s="81"/>
      <c r="BF332" s="81"/>
      <c r="BG332" s="81"/>
    </row>
    <row r="333" spans="1:59" x14ac:dyDescent="0.4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  <c r="AJ333" s="80"/>
      <c r="AK333" s="80"/>
      <c r="AL333" s="80"/>
      <c r="AM333" s="81"/>
      <c r="AN333" s="81"/>
      <c r="AO333" s="81"/>
      <c r="AP333" s="81"/>
      <c r="AQ333" s="81"/>
      <c r="AR333" s="81"/>
      <c r="AS333" s="81"/>
      <c r="AT333" s="81"/>
      <c r="AU333" s="81"/>
      <c r="AV333" s="81"/>
      <c r="AW333" s="81"/>
      <c r="AX333" s="81"/>
      <c r="AY333" s="81"/>
      <c r="AZ333" s="81"/>
      <c r="BA333" s="81"/>
      <c r="BB333" s="81"/>
      <c r="BC333" s="81"/>
      <c r="BD333" s="81"/>
      <c r="BE333" s="81"/>
      <c r="BF333" s="81"/>
      <c r="BG333" s="81"/>
    </row>
    <row r="334" spans="1:59" x14ac:dyDescent="0.4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  <c r="AJ334" s="80"/>
      <c r="AK334" s="80"/>
      <c r="AL334" s="80"/>
      <c r="AM334" s="81"/>
      <c r="AN334" s="81"/>
      <c r="AO334" s="81"/>
      <c r="AP334" s="81"/>
      <c r="AQ334" s="81"/>
      <c r="AR334" s="81"/>
      <c r="AS334" s="81"/>
      <c r="AT334" s="81"/>
      <c r="AU334" s="81"/>
      <c r="AV334" s="81"/>
      <c r="AW334" s="81"/>
      <c r="AX334" s="81"/>
      <c r="AY334" s="81"/>
      <c r="AZ334" s="81"/>
      <c r="BA334" s="81"/>
      <c r="BB334" s="81"/>
      <c r="BC334" s="81"/>
      <c r="BD334" s="81"/>
      <c r="BE334" s="81"/>
      <c r="BF334" s="81"/>
      <c r="BG334" s="81"/>
    </row>
    <row r="335" spans="1:59" x14ac:dyDescent="0.4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  <c r="AJ335" s="80"/>
      <c r="AK335" s="80"/>
      <c r="AL335" s="80"/>
      <c r="AM335" s="81"/>
      <c r="AN335" s="81"/>
      <c r="AO335" s="81"/>
      <c r="AP335" s="81"/>
      <c r="AQ335" s="81"/>
      <c r="AR335" s="81"/>
      <c r="AS335" s="81"/>
      <c r="AT335" s="81"/>
      <c r="AU335" s="81"/>
      <c r="AV335" s="81"/>
      <c r="AW335" s="81"/>
      <c r="AX335" s="81"/>
      <c r="AY335" s="81"/>
      <c r="AZ335" s="81"/>
      <c r="BA335" s="81"/>
      <c r="BB335" s="81"/>
      <c r="BC335" s="81"/>
      <c r="BD335" s="81"/>
      <c r="BE335" s="81"/>
      <c r="BF335" s="81"/>
      <c r="BG335" s="81"/>
    </row>
    <row r="336" spans="1:59" x14ac:dyDescent="0.4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  <c r="AJ336" s="80"/>
      <c r="AK336" s="80"/>
      <c r="AL336" s="80"/>
      <c r="AM336" s="81"/>
      <c r="AN336" s="81"/>
      <c r="AO336" s="81"/>
      <c r="AP336" s="81"/>
      <c r="AQ336" s="81"/>
      <c r="AR336" s="81"/>
      <c r="AS336" s="81"/>
      <c r="AT336" s="81"/>
      <c r="AU336" s="81"/>
      <c r="AV336" s="81"/>
      <c r="AW336" s="81"/>
      <c r="AX336" s="81"/>
      <c r="AY336" s="81"/>
      <c r="AZ336" s="81"/>
      <c r="BA336" s="81"/>
      <c r="BB336" s="81"/>
      <c r="BC336" s="81"/>
      <c r="BD336" s="81"/>
      <c r="BE336" s="81"/>
      <c r="BF336" s="81"/>
      <c r="BG336" s="81"/>
    </row>
    <row r="337" spans="1:59" x14ac:dyDescent="0.4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80"/>
      <c r="AK337" s="80"/>
      <c r="AL337" s="80"/>
      <c r="AM337" s="81"/>
      <c r="AN337" s="81"/>
      <c r="AO337" s="81"/>
      <c r="AP337" s="81"/>
      <c r="AQ337" s="81"/>
      <c r="AR337" s="81"/>
      <c r="AS337" s="81"/>
      <c r="AT337" s="81"/>
      <c r="AU337" s="81"/>
      <c r="AV337" s="81"/>
      <c r="AW337" s="81"/>
      <c r="AX337" s="81"/>
      <c r="AY337" s="81"/>
      <c r="AZ337" s="81"/>
      <c r="BA337" s="81"/>
      <c r="BB337" s="81"/>
      <c r="BC337" s="81"/>
      <c r="BD337" s="81"/>
      <c r="BE337" s="81"/>
      <c r="BF337" s="81"/>
      <c r="BG337" s="81"/>
    </row>
    <row r="338" spans="1:59" x14ac:dyDescent="0.4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80"/>
      <c r="AK338" s="80"/>
      <c r="AL338" s="80"/>
      <c r="AM338" s="81"/>
      <c r="AN338" s="81"/>
      <c r="AO338" s="81"/>
      <c r="AP338" s="81"/>
      <c r="AQ338" s="81"/>
      <c r="AR338" s="81"/>
      <c r="AS338" s="81"/>
      <c r="AT338" s="81"/>
      <c r="AU338" s="81"/>
      <c r="AV338" s="81"/>
      <c r="AW338" s="81"/>
      <c r="AX338" s="81"/>
      <c r="AY338" s="81"/>
      <c r="AZ338" s="81"/>
      <c r="BA338" s="81"/>
      <c r="BB338" s="81"/>
      <c r="BC338" s="81"/>
      <c r="BD338" s="81"/>
      <c r="BE338" s="81"/>
      <c r="BF338" s="81"/>
      <c r="BG338" s="81"/>
    </row>
    <row r="339" spans="1:59" x14ac:dyDescent="0.4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  <c r="AJ339" s="80"/>
      <c r="AK339" s="80"/>
      <c r="AL339" s="80"/>
      <c r="AM339" s="81"/>
      <c r="AN339" s="81"/>
      <c r="AO339" s="81"/>
      <c r="AP339" s="81"/>
      <c r="AQ339" s="81"/>
      <c r="AR339" s="81"/>
      <c r="AS339" s="81"/>
      <c r="AT339" s="81"/>
      <c r="AU339" s="81"/>
      <c r="AV339" s="81"/>
      <c r="AW339" s="81"/>
      <c r="AX339" s="81"/>
      <c r="AY339" s="81"/>
      <c r="AZ339" s="81"/>
      <c r="BA339" s="81"/>
      <c r="BB339" s="81"/>
      <c r="BC339" s="81"/>
      <c r="BD339" s="81"/>
      <c r="BE339" s="81"/>
      <c r="BF339" s="81"/>
      <c r="BG339" s="81"/>
    </row>
    <row r="340" spans="1:59" x14ac:dyDescent="0.4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  <c r="AJ340" s="80"/>
      <c r="AK340" s="80"/>
      <c r="AL340" s="80"/>
      <c r="AM340" s="81"/>
      <c r="AN340" s="81"/>
      <c r="AO340" s="81"/>
      <c r="AP340" s="81"/>
      <c r="AQ340" s="81"/>
      <c r="AR340" s="81"/>
      <c r="AS340" s="81"/>
      <c r="AT340" s="81"/>
      <c r="AU340" s="81"/>
      <c r="AV340" s="81"/>
      <c r="AW340" s="81"/>
      <c r="AX340" s="81"/>
      <c r="AY340" s="81"/>
      <c r="AZ340" s="81"/>
      <c r="BA340" s="81"/>
      <c r="BB340" s="81"/>
      <c r="BC340" s="81"/>
      <c r="BD340" s="81"/>
      <c r="BE340" s="81"/>
      <c r="BF340" s="81"/>
      <c r="BG340" s="81"/>
    </row>
    <row r="341" spans="1:59" x14ac:dyDescent="0.4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  <c r="AJ341" s="80"/>
      <c r="AK341" s="80"/>
      <c r="AL341" s="80"/>
      <c r="AM341" s="81"/>
      <c r="AN341" s="81"/>
      <c r="AO341" s="81"/>
      <c r="AP341" s="81"/>
      <c r="AQ341" s="81"/>
      <c r="AR341" s="81"/>
      <c r="AS341" s="81"/>
      <c r="AT341" s="81"/>
      <c r="AU341" s="81"/>
      <c r="AV341" s="81"/>
      <c r="AW341" s="81"/>
      <c r="AX341" s="81"/>
      <c r="AY341" s="81"/>
      <c r="AZ341" s="81"/>
      <c r="BA341" s="81"/>
      <c r="BB341" s="81"/>
      <c r="BC341" s="81"/>
      <c r="BD341" s="81"/>
      <c r="BE341" s="81"/>
      <c r="BF341" s="81"/>
      <c r="BG341" s="81"/>
    </row>
    <row r="342" spans="1:59" x14ac:dyDescent="0.4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80"/>
      <c r="AK342" s="80"/>
      <c r="AL342" s="80"/>
      <c r="AM342" s="81"/>
      <c r="AN342" s="81"/>
      <c r="AO342" s="81"/>
      <c r="AP342" s="81"/>
      <c r="AQ342" s="81"/>
      <c r="AR342" s="81"/>
      <c r="AS342" s="81"/>
      <c r="AT342" s="81"/>
      <c r="AU342" s="81"/>
      <c r="AV342" s="81"/>
      <c r="AW342" s="81"/>
      <c r="AX342" s="81"/>
      <c r="AY342" s="81"/>
      <c r="AZ342" s="81"/>
      <c r="BA342" s="81"/>
      <c r="BB342" s="81"/>
      <c r="BC342" s="81"/>
      <c r="BD342" s="81"/>
      <c r="BE342" s="81"/>
      <c r="BF342" s="81"/>
      <c r="BG342" s="81"/>
    </row>
    <row r="343" spans="1:59" x14ac:dyDescent="0.4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  <c r="AJ343" s="80"/>
      <c r="AK343" s="80"/>
      <c r="AL343" s="80"/>
      <c r="AM343" s="81"/>
      <c r="AN343" s="81"/>
      <c r="AO343" s="81"/>
      <c r="AP343" s="81"/>
      <c r="AQ343" s="81"/>
      <c r="AR343" s="81"/>
      <c r="AS343" s="81"/>
      <c r="AT343" s="81"/>
      <c r="AU343" s="81"/>
      <c r="AV343" s="81"/>
      <c r="AW343" s="81"/>
      <c r="AX343" s="81"/>
      <c r="AY343" s="81"/>
      <c r="AZ343" s="81"/>
      <c r="BA343" s="81"/>
      <c r="BB343" s="81"/>
      <c r="BC343" s="81"/>
      <c r="BD343" s="81"/>
      <c r="BE343" s="81"/>
      <c r="BF343" s="81"/>
      <c r="BG343" s="81"/>
    </row>
    <row r="344" spans="1:59" x14ac:dyDescent="0.4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  <c r="AJ344" s="80"/>
      <c r="AK344" s="80"/>
      <c r="AL344" s="80"/>
      <c r="AM344" s="81"/>
      <c r="AN344" s="81"/>
      <c r="AO344" s="81"/>
      <c r="AP344" s="81"/>
      <c r="AQ344" s="81"/>
      <c r="AR344" s="81"/>
      <c r="AS344" s="81"/>
      <c r="AT344" s="81"/>
      <c r="AU344" s="81"/>
      <c r="AV344" s="81"/>
      <c r="AW344" s="81"/>
      <c r="AX344" s="81"/>
      <c r="AY344" s="81"/>
      <c r="AZ344" s="81"/>
      <c r="BA344" s="81"/>
      <c r="BB344" s="81"/>
      <c r="BC344" s="81"/>
      <c r="BD344" s="81"/>
      <c r="BE344" s="81"/>
      <c r="BF344" s="81"/>
      <c r="BG344" s="81"/>
    </row>
    <row r="345" spans="1:59" x14ac:dyDescent="0.4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  <c r="AJ345" s="80"/>
      <c r="AK345" s="80"/>
      <c r="AL345" s="80"/>
      <c r="AM345" s="81"/>
      <c r="AN345" s="81"/>
      <c r="AO345" s="81"/>
      <c r="AP345" s="81"/>
      <c r="AQ345" s="81"/>
      <c r="AR345" s="81"/>
      <c r="AS345" s="81"/>
      <c r="AT345" s="81"/>
      <c r="AU345" s="81"/>
      <c r="AV345" s="81"/>
      <c r="AW345" s="81"/>
      <c r="AX345" s="81"/>
      <c r="AY345" s="81"/>
      <c r="AZ345" s="81"/>
      <c r="BA345" s="81"/>
      <c r="BB345" s="81"/>
      <c r="BC345" s="81"/>
      <c r="BD345" s="81"/>
      <c r="BE345" s="81"/>
      <c r="BF345" s="81"/>
      <c r="BG345" s="81"/>
    </row>
    <row r="346" spans="1:59" x14ac:dyDescent="0.4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  <c r="AJ346" s="80"/>
      <c r="AK346" s="80"/>
      <c r="AL346" s="80"/>
      <c r="AM346" s="81"/>
      <c r="AN346" s="81"/>
      <c r="AO346" s="81"/>
      <c r="AP346" s="81"/>
      <c r="AQ346" s="81"/>
      <c r="AR346" s="81"/>
      <c r="AS346" s="81"/>
      <c r="AT346" s="81"/>
      <c r="AU346" s="81"/>
      <c r="AV346" s="81"/>
      <c r="AW346" s="81"/>
      <c r="AX346" s="81"/>
      <c r="AY346" s="81"/>
      <c r="AZ346" s="81"/>
      <c r="BA346" s="81"/>
      <c r="BB346" s="81"/>
      <c r="BC346" s="81"/>
      <c r="BD346" s="81"/>
      <c r="BE346" s="81"/>
      <c r="BF346" s="81"/>
      <c r="BG346" s="81"/>
    </row>
    <row r="347" spans="1:59" x14ac:dyDescent="0.4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  <c r="AJ347" s="80"/>
      <c r="AK347" s="80"/>
      <c r="AL347" s="80"/>
      <c r="AM347" s="81"/>
      <c r="AN347" s="81"/>
      <c r="AO347" s="81"/>
      <c r="AP347" s="81"/>
      <c r="AQ347" s="81"/>
      <c r="AR347" s="81"/>
      <c r="AS347" s="81"/>
      <c r="AT347" s="81"/>
      <c r="AU347" s="81"/>
      <c r="AV347" s="81"/>
      <c r="AW347" s="81"/>
      <c r="AX347" s="81"/>
      <c r="AY347" s="81"/>
      <c r="AZ347" s="81"/>
      <c r="BA347" s="81"/>
      <c r="BB347" s="81"/>
      <c r="BC347" s="81"/>
      <c r="BD347" s="81"/>
      <c r="BE347" s="81"/>
      <c r="BF347" s="81"/>
      <c r="BG347" s="81"/>
    </row>
    <row r="348" spans="1:59" x14ac:dyDescent="0.4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  <c r="AJ348" s="80"/>
      <c r="AK348" s="80"/>
      <c r="AL348" s="80"/>
      <c r="AM348" s="81"/>
      <c r="AN348" s="81"/>
      <c r="AO348" s="81"/>
      <c r="AP348" s="81"/>
      <c r="AQ348" s="81"/>
      <c r="AR348" s="81"/>
      <c r="AS348" s="81"/>
      <c r="AT348" s="81"/>
      <c r="AU348" s="81"/>
      <c r="AV348" s="81"/>
      <c r="AW348" s="81"/>
      <c r="AX348" s="81"/>
      <c r="AY348" s="81"/>
      <c r="AZ348" s="81"/>
      <c r="BA348" s="81"/>
      <c r="BB348" s="81"/>
      <c r="BC348" s="81"/>
      <c r="BD348" s="81"/>
      <c r="BE348" s="81"/>
      <c r="BF348" s="81"/>
      <c r="BG348" s="81"/>
    </row>
    <row r="349" spans="1:59" x14ac:dyDescent="0.4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  <c r="AJ349" s="80"/>
      <c r="AK349" s="80"/>
      <c r="AL349" s="80"/>
      <c r="AM349" s="81"/>
      <c r="AN349" s="81"/>
      <c r="AO349" s="81"/>
      <c r="AP349" s="81"/>
      <c r="AQ349" s="81"/>
      <c r="AR349" s="81"/>
      <c r="AS349" s="81"/>
      <c r="AT349" s="81"/>
      <c r="AU349" s="81"/>
      <c r="AV349" s="81"/>
      <c r="AW349" s="81"/>
      <c r="AX349" s="81"/>
      <c r="AY349" s="81"/>
      <c r="AZ349" s="81"/>
      <c r="BA349" s="81"/>
      <c r="BB349" s="81"/>
      <c r="BC349" s="81"/>
      <c r="BD349" s="81"/>
      <c r="BE349" s="81"/>
      <c r="BF349" s="81"/>
      <c r="BG349" s="81"/>
    </row>
    <row r="350" spans="1:59" x14ac:dyDescent="0.4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  <c r="AJ350" s="80"/>
      <c r="AK350" s="80"/>
      <c r="AL350" s="80"/>
      <c r="AM350" s="81"/>
      <c r="AN350" s="81"/>
      <c r="AO350" s="81"/>
      <c r="AP350" s="81"/>
      <c r="AQ350" s="81"/>
      <c r="AR350" s="81"/>
      <c r="AS350" s="81"/>
      <c r="AT350" s="81"/>
      <c r="AU350" s="81"/>
      <c r="AV350" s="81"/>
      <c r="AW350" s="81"/>
      <c r="AX350" s="81"/>
      <c r="AY350" s="81"/>
      <c r="AZ350" s="81"/>
      <c r="BA350" s="81"/>
      <c r="BB350" s="81"/>
      <c r="BC350" s="81"/>
      <c r="BD350" s="81"/>
      <c r="BE350" s="81"/>
      <c r="BF350" s="81"/>
      <c r="BG350" s="81"/>
    </row>
    <row r="351" spans="1:59" x14ac:dyDescent="0.4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  <c r="AJ351" s="80"/>
      <c r="AK351" s="80"/>
      <c r="AL351" s="80"/>
      <c r="AM351" s="81"/>
      <c r="AN351" s="81"/>
      <c r="AO351" s="81"/>
      <c r="AP351" s="81"/>
      <c r="AQ351" s="81"/>
      <c r="AR351" s="81"/>
      <c r="AS351" s="81"/>
      <c r="AT351" s="81"/>
      <c r="AU351" s="81"/>
      <c r="AV351" s="81"/>
      <c r="AW351" s="81"/>
      <c r="AX351" s="81"/>
      <c r="AY351" s="81"/>
      <c r="AZ351" s="81"/>
      <c r="BA351" s="81"/>
      <c r="BB351" s="81"/>
      <c r="BC351" s="81"/>
      <c r="BD351" s="81"/>
      <c r="BE351" s="81"/>
      <c r="BF351" s="81"/>
      <c r="BG351" s="81"/>
    </row>
    <row r="352" spans="1:59" x14ac:dyDescent="0.4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  <c r="AJ352" s="80"/>
      <c r="AK352" s="80"/>
      <c r="AL352" s="80"/>
      <c r="AM352" s="81"/>
      <c r="AN352" s="81"/>
      <c r="AO352" s="81"/>
      <c r="AP352" s="81"/>
      <c r="AQ352" s="81"/>
      <c r="AR352" s="81"/>
      <c r="AS352" s="81"/>
      <c r="AT352" s="81"/>
      <c r="AU352" s="81"/>
      <c r="AV352" s="81"/>
      <c r="AW352" s="81"/>
      <c r="AX352" s="81"/>
      <c r="AY352" s="81"/>
      <c r="AZ352" s="81"/>
      <c r="BA352" s="81"/>
      <c r="BB352" s="81"/>
      <c r="BC352" s="81"/>
      <c r="BD352" s="81"/>
      <c r="BE352" s="81"/>
      <c r="BF352" s="81"/>
      <c r="BG352" s="81"/>
    </row>
    <row r="353" spans="1:59" x14ac:dyDescent="0.4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  <c r="AJ353" s="80"/>
      <c r="AK353" s="80"/>
      <c r="AL353" s="80"/>
      <c r="AM353" s="81"/>
      <c r="AN353" s="81"/>
      <c r="AO353" s="81"/>
      <c r="AP353" s="81"/>
      <c r="AQ353" s="81"/>
      <c r="AR353" s="81"/>
      <c r="AS353" s="81"/>
      <c r="AT353" s="81"/>
      <c r="AU353" s="81"/>
      <c r="AV353" s="81"/>
      <c r="AW353" s="81"/>
      <c r="AX353" s="81"/>
      <c r="AY353" s="81"/>
      <c r="AZ353" s="81"/>
      <c r="BA353" s="81"/>
      <c r="BB353" s="81"/>
      <c r="BC353" s="81"/>
      <c r="BD353" s="81"/>
      <c r="BE353" s="81"/>
      <c r="BF353" s="81"/>
      <c r="BG353" s="81"/>
    </row>
    <row r="354" spans="1:59" x14ac:dyDescent="0.4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  <c r="AJ354" s="80"/>
      <c r="AK354" s="80"/>
      <c r="AL354" s="80"/>
      <c r="AM354" s="81"/>
      <c r="AN354" s="81"/>
      <c r="AO354" s="81"/>
      <c r="AP354" s="81"/>
      <c r="AQ354" s="81"/>
      <c r="AR354" s="81"/>
      <c r="AS354" s="81"/>
      <c r="AT354" s="81"/>
      <c r="AU354" s="81"/>
      <c r="AV354" s="81"/>
      <c r="AW354" s="81"/>
      <c r="AX354" s="81"/>
      <c r="AY354" s="81"/>
      <c r="AZ354" s="81"/>
      <c r="BA354" s="81"/>
      <c r="BB354" s="81"/>
      <c r="BC354" s="81"/>
      <c r="BD354" s="81"/>
      <c r="BE354" s="81"/>
      <c r="BF354" s="81"/>
      <c r="BG354" s="81"/>
    </row>
    <row r="355" spans="1:59" x14ac:dyDescent="0.4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  <c r="AJ355" s="80"/>
      <c r="AK355" s="80"/>
      <c r="AL355" s="80"/>
      <c r="AM355" s="81"/>
      <c r="AN355" s="81"/>
      <c r="AO355" s="81"/>
      <c r="AP355" s="81"/>
      <c r="AQ355" s="81"/>
      <c r="AR355" s="81"/>
      <c r="AS355" s="81"/>
      <c r="AT355" s="81"/>
      <c r="AU355" s="81"/>
      <c r="AV355" s="81"/>
      <c r="AW355" s="81"/>
      <c r="AX355" s="81"/>
      <c r="AY355" s="81"/>
      <c r="AZ355" s="81"/>
      <c r="BA355" s="81"/>
      <c r="BB355" s="81"/>
      <c r="BC355" s="81"/>
      <c r="BD355" s="81"/>
      <c r="BE355" s="81"/>
      <c r="BF355" s="81"/>
      <c r="BG355" s="81"/>
    </row>
    <row r="356" spans="1:59" x14ac:dyDescent="0.4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  <c r="AJ356" s="80"/>
      <c r="AK356" s="80"/>
      <c r="AL356" s="80"/>
      <c r="AM356" s="81"/>
      <c r="AN356" s="81"/>
      <c r="AO356" s="81"/>
      <c r="AP356" s="81"/>
      <c r="AQ356" s="81"/>
      <c r="AR356" s="81"/>
      <c r="AS356" s="81"/>
      <c r="AT356" s="81"/>
      <c r="AU356" s="81"/>
      <c r="AV356" s="81"/>
      <c r="AW356" s="81"/>
      <c r="AX356" s="81"/>
      <c r="AY356" s="81"/>
      <c r="AZ356" s="81"/>
      <c r="BA356" s="81"/>
      <c r="BB356" s="81"/>
      <c r="BC356" s="81"/>
      <c r="BD356" s="81"/>
      <c r="BE356" s="81"/>
      <c r="BF356" s="81"/>
      <c r="BG356" s="81"/>
    </row>
    <row r="357" spans="1:59" x14ac:dyDescent="0.4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  <c r="AJ357" s="80"/>
      <c r="AK357" s="80"/>
      <c r="AL357" s="80"/>
      <c r="AM357" s="81"/>
      <c r="AN357" s="81"/>
      <c r="AO357" s="81"/>
      <c r="AP357" s="81"/>
      <c r="AQ357" s="81"/>
      <c r="AR357" s="81"/>
      <c r="AS357" s="81"/>
      <c r="AT357" s="81"/>
      <c r="AU357" s="81"/>
      <c r="AV357" s="81"/>
      <c r="AW357" s="81"/>
      <c r="AX357" s="81"/>
      <c r="AY357" s="81"/>
      <c r="AZ357" s="81"/>
      <c r="BA357" s="81"/>
      <c r="BB357" s="81"/>
      <c r="BC357" s="81"/>
      <c r="BD357" s="81"/>
      <c r="BE357" s="81"/>
      <c r="BF357" s="81"/>
      <c r="BG357" s="81"/>
    </row>
    <row r="358" spans="1:59" x14ac:dyDescent="0.4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  <c r="AJ358" s="80"/>
      <c r="AK358" s="80"/>
      <c r="AL358" s="80"/>
      <c r="AM358" s="81"/>
      <c r="AN358" s="81"/>
      <c r="AO358" s="81"/>
      <c r="AP358" s="81"/>
      <c r="AQ358" s="81"/>
      <c r="AR358" s="81"/>
      <c r="AS358" s="81"/>
      <c r="AT358" s="81"/>
      <c r="AU358" s="81"/>
      <c r="AV358" s="81"/>
      <c r="AW358" s="81"/>
      <c r="AX358" s="81"/>
      <c r="AY358" s="81"/>
      <c r="AZ358" s="81"/>
      <c r="BA358" s="81"/>
      <c r="BB358" s="81"/>
      <c r="BC358" s="81"/>
      <c r="BD358" s="81"/>
      <c r="BE358" s="81"/>
      <c r="BF358" s="81"/>
      <c r="BG358" s="81"/>
    </row>
    <row r="359" spans="1:59" x14ac:dyDescent="0.4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  <c r="AJ359" s="80"/>
      <c r="AK359" s="80"/>
      <c r="AL359" s="80"/>
      <c r="AM359" s="81"/>
      <c r="AN359" s="81"/>
      <c r="AO359" s="81"/>
      <c r="AP359" s="81"/>
      <c r="AQ359" s="81"/>
      <c r="AR359" s="81"/>
      <c r="AS359" s="81"/>
      <c r="AT359" s="81"/>
      <c r="AU359" s="81"/>
      <c r="AV359" s="81"/>
      <c r="AW359" s="81"/>
      <c r="AX359" s="81"/>
      <c r="AY359" s="81"/>
      <c r="AZ359" s="81"/>
      <c r="BA359" s="81"/>
      <c r="BB359" s="81"/>
      <c r="BC359" s="81"/>
      <c r="BD359" s="81"/>
      <c r="BE359" s="81"/>
      <c r="BF359" s="81"/>
      <c r="BG359" s="81"/>
    </row>
    <row r="360" spans="1:59" x14ac:dyDescent="0.4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  <c r="AJ360" s="80"/>
      <c r="AK360" s="80"/>
      <c r="AL360" s="80"/>
      <c r="AM360" s="81"/>
      <c r="AN360" s="81"/>
      <c r="AO360" s="81"/>
      <c r="AP360" s="81"/>
      <c r="AQ360" s="81"/>
      <c r="AR360" s="81"/>
      <c r="AS360" s="81"/>
      <c r="AT360" s="81"/>
      <c r="AU360" s="81"/>
      <c r="AV360" s="81"/>
      <c r="AW360" s="81"/>
      <c r="AX360" s="81"/>
      <c r="AY360" s="81"/>
      <c r="AZ360" s="81"/>
      <c r="BA360" s="81"/>
      <c r="BB360" s="81"/>
      <c r="BC360" s="81"/>
      <c r="BD360" s="81"/>
      <c r="BE360" s="81"/>
      <c r="BF360" s="81"/>
      <c r="BG360" s="81"/>
    </row>
    <row r="361" spans="1:59" x14ac:dyDescent="0.4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  <c r="AJ361" s="80"/>
      <c r="AK361" s="80"/>
      <c r="AL361" s="80"/>
      <c r="AM361" s="81"/>
      <c r="AN361" s="81"/>
      <c r="AO361" s="81"/>
      <c r="AP361" s="81"/>
      <c r="AQ361" s="81"/>
      <c r="AR361" s="81"/>
      <c r="AS361" s="81"/>
      <c r="AT361" s="81"/>
      <c r="AU361" s="81"/>
      <c r="AV361" s="81"/>
      <c r="AW361" s="81"/>
      <c r="AX361" s="81"/>
      <c r="AY361" s="81"/>
      <c r="AZ361" s="81"/>
      <c r="BA361" s="81"/>
      <c r="BB361" s="81"/>
      <c r="BC361" s="81"/>
      <c r="BD361" s="81"/>
      <c r="BE361" s="81"/>
      <c r="BF361" s="81"/>
      <c r="BG361" s="81"/>
    </row>
    <row r="362" spans="1:59" x14ac:dyDescent="0.4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  <c r="AJ362" s="80"/>
      <c r="AK362" s="80"/>
      <c r="AL362" s="80"/>
      <c r="AM362" s="81"/>
      <c r="AN362" s="81"/>
      <c r="AO362" s="81"/>
      <c r="AP362" s="81"/>
      <c r="AQ362" s="81"/>
      <c r="AR362" s="81"/>
      <c r="AS362" s="81"/>
      <c r="AT362" s="81"/>
      <c r="AU362" s="81"/>
      <c r="AV362" s="81"/>
      <c r="AW362" s="81"/>
      <c r="AX362" s="81"/>
      <c r="AY362" s="81"/>
      <c r="AZ362" s="81"/>
      <c r="BA362" s="81"/>
      <c r="BB362" s="81"/>
      <c r="BC362" s="81"/>
      <c r="BD362" s="81"/>
      <c r="BE362" s="81"/>
      <c r="BF362" s="81"/>
      <c r="BG362" s="81"/>
    </row>
    <row r="363" spans="1:59" x14ac:dyDescent="0.4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  <c r="AJ363" s="80"/>
      <c r="AK363" s="80"/>
      <c r="AL363" s="80"/>
      <c r="AM363" s="81"/>
      <c r="AN363" s="81"/>
      <c r="AO363" s="81"/>
      <c r="AP363" s="81"/>
      <c r="AQ363" s="81"/>
      <c r="AR363" s="81"/>
      <c r="AS363" s="81"/>
      <c r="AT363" s="81"/>
      <c r="AU363" s="81"/>
      <c r="AV363" s="81"/>
      <c r="AW363" s="81"/>
      <c r="AX363" s="81"/>
      <c r="AY363" s="81"/>
      <c r="AZ363" s="81"/>
      <c r="BA363" s="81"/>
      <c r="BB363" s="81"/>
      <c r="BC363" s="81"/>
      <c r="BD363" s="81"/>
      <c r="BE363" s="81"/>
      <c r="BF363" s="81"/>
      <c r="BG363" s="81"/>
    </row>
    <row r="364" spans="1:59" x14ac:dyDescent="0.4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  <c r="AJ364" s="80"/>
      <c r="AK364" s="80"/>
      <c r="AL364" s="80"/>
      <c r="AM364" s="81"/>
      <c r="AN364" s="81"/>
      <c r="AO364" s="81"/>
      <c r="AP364" s="81"/>
      <c r="AQ364" s="81"/>
      <c r="AR364" s="81"/>
      <c r="AS364" s="81"/>
      <c r="AT364" s="81"/>
      <c r="AU364" s="81"/>
      <c r="AV364" s="81"/>
      <c r="AW364" s="81"/>
      <c r="AX364" s="81"/>
      <c r="AY364" s="81"/>
      <c r="AZ364" s="81"/>
      <c r="BA364" s="81"/>
      <c r="BB364" s="81"/>
      <c r="BC364" s="81"/>
      <c r="BD364" s="81"/>
      <c r="BE364" s="81"/>
      <c r="BF364" s="81"/>
      <c r="BG364" s="81"/>
    </row>
    <row r="365" spans="1:59" x14ac:dyDescent="0.4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  <c r="AJ365" s="80"/>
      <c r="AK365" s="80"/>
      <c r="AL365" s="80"/>
      <c r="AM365" s="81"/>
      <c r="AN365" s="81"/>
      <c r="AO365" s="81"/>
      <c r="AP365" s="81"/>
      <c r="AQ365" s="81"/>
      <c r="AR365" s="81"/>
      <c r="AS365" s="81"/>
      <c r="AT365" s="81"/>
      <c r="AU365" s="81"/>
      <c r="AV365" s="81"/>
      <c r="AW365" s="81"/>
      <c r="AX365" s="81"/>
      <c r="AY365" s="81"/>
      <c r="AZ365" s="81"/>
      <c r="BA365" s="81"/>
      <c r="BB365" s="81"/>
      <c r="BC365" s="81"/>
      <c r="BD365" s="81"/>
      <c r="BE365" s="81"/>
      <c r="BF365" s="81"/>
      <c r="BG365" s="81"/>
    </row>
    <row r="366" spans="1:59" x14ac:dyDescent="0.4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  <c r="AJ366" s="80"/>
      <c r="AK366" s="80"/>
      <c r="AL366" s="80"/>
      <c r="AM366" s="81"/>
      <c r="AN366" s="81"/>
      <c r="AO366" s="81"/>
      <c r="AP366" s="81"/>
      <c r="AQ366" s="81"/>
      <c r="AR366" s="81"/>
      <c r="AS366" s="81"/>
      <c r="AT366" s="81"/>
      <c r="AU366" s="81"/>
      <c r="AV366" s="81"/>
      <c r="AW366" s="81"/>
      <c r="AX366" s="81"/>
      <c r="AY366" s="81"/>
      <c r="AZ366" s="81"/>
      <c r="BA366" s="81"/>
      <c r="BB366" s="81"/>
      <c r="BC366" s="81"/>
      <c r="BD366" s="81"/>
      <c r="BE366" s="81"/>
      <c r="BF366" s="81"/>
      <c r="BG366" s="81"/>
    </row>
    <row r="367" spans="1:59" x14ac:dyDescent="0.4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  <c r="AJ367" s="80"/>
      <c r="AK367" s="80"/>
      <c r="AL367" s="80"/>
      <c r="AM367" s="81"/>
      <c r="AN367" s="81"/>
      <c r="AO367" s="81"/>
      <c r="AP367" s="81"/>
      <c r="AQ367" s="81"/>
      <c r="AR367" s="81"/>
      <c r="AS367" s="81"/>
      <c r="AT367" s="81"/>
      <c r="AU367" s="81"/>
      <c r="AV367" s="81"/>
      <c r="AW367" s="81"/>
      <c r="AX367" s="81"/>
      <c r="AY367" s="81"/>
      <c r="AZ367" s="81"/>
      <c r="BA367" s="81"/>
      <c r="BB367" s="81"/>
      <c r="BC367" s="81"/>
      <c r="BD367" s="81"/>
      <c r="BE367" s="81"/>
      <c r="BF367" s="81"/>
      <c r="BG367" s="81"/>
    </row>
    <row r="368" spans="1:59" x14ac:dyDescent="0.4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  <c r="AJ368" s="80"/>
      <c r="AK368" s="80"/>
      <c r="AL368" s="80"/>
      <c r="AM368" s="81"/>
      <c r="AN368" s="81"/>
      <c r="AO368" s="81"/>
      <c r="AP368" s="81"/>
      <c r="AQ368" s="81"/>
      <c r="AR368" s="81"/>
      <c r="AS368" s="81"/>
      <c r="AT368" s="81"/>
      <c r="AU368" s="81"/>
      <c r="AV368" s="81"/>
      <c r="AW368" s="81"/>
      <c r="AX368" s="81"/>
      <c r="AY368" s="81"/>
      <c r="AZ368" s="81"/>
      <c r="BA368" s="81"/>
      <c r="BB368" s="81"/>
      <c r="BC368" s="81"/>
      <c r="BD368" s="81"/>
      <c r="BE368" s="81"/>
      <c r="BF368" s="81"/>
      <c r="BG368" s="81"/>
    </row>
    <row r="369" spans="1:59" x14ac:dyDescent="0.4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  <c r="AJ369" s="80"/>
      <c r="AK369" s="80"/>
      <c r="AL369" s="80"/>
      <c r="AM369" s="81"/>
      <c r="AN369" s="81"/>
      <c r="AO369" s="81"/>
      <c r="AP369" s="81"/>
      <c r="AQ369" s="81"/>
      <c r="AR369" s="81"/>
      <c r="AS369" s="81"/>
      <c r="AT369" s="81"/>
      <c r="AU369" s="81"/>
      <c r="AV369" s="81"/>
      <c r="AW369" s="81"/>
      <c r="AX369" s="81"/>
      <c r="AY369" s="81"/>
      <c r="AZ369" s="81"/>
      <c r="BA369" s="81"/>
      <c r="BB369" s="81"/>
      <c r="BC369" s="81"/>
      <c r="BD369" s="81"/>
      <c r="BE369" s="81"/>
      <c r="BF369" s="81"/>
      <c r="BG369" s="81"/>
    </row>
    <row r="370" spans="1:59" x14ac:dyDescent="0.4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  <c r="AJ370" s="80"/>
      <c r="AK370" s="80"/>
      <c r="AL370" s="80"/>
      <c r="AM370" s="81"/>
      <c r="AN370" s="81"/>
      <c r="AO370" s="81"/>
      <c r="AP370" s="81"/>
      <c r="AQ370" s="81"/>
      <c r="AR370" s="81"/>
      <c r="AS370" s="81"/>
      <c r="AT370" s="81"/>
      <c r="AU370" s="81"/>
      <c r="AV370" s="81"/>
      <c r="AW370" s="81"/>
      <c r="AX370" s="81"/>
      <c r="AY370" s="81"/>
      <c r="AZ370" s="81"/>
      <c r="BA370" s="81"/>
      <c r="BB370" s="81"/>
      <c r="BC370" s="81"/>
      <c r="BD370" s="81"/>
      <c r="BE370" s="81"/>
      <c r="BF370" s="81"/>
      <c r="BG370" s="81"/>
    </row>
    <row r="371" spans="1:59" x14ac:dyDescent="0.4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  <c r="AJ371" s="80"/>
      <c r="AK371" s="80"/>
      <c r="AL371" s="80"/>
      <c r="AM371" s="81"/>
      <c r="AN371" s="81"/>
      <c r="AO371" s="81"/>
      <c r="AP371" s="81"/>
      <c r="AQ371" s="81"/>
      <c r="AR371" s="81"/>
      <c r="AS371" s="81"/>
      <c r="AT371" s="81"/>
      <c r="AU371" s="81"/>
      <c r="AV371" s="81"/>
      <c r="AW371" s="81"/>
      <c r="AX371" s="81"/>
      <c r="AY371" s="81"/>
      <c r="AZ371" s="81"/>
      <c r="BA371" s="81"/>
      <c r="BB371" s="81"/>
      <c r="BC371" s="81"/>
      <c r="BD371" s="81"/>
      <c r="BE371" s="81"/>
      <c r="BF371" s="81"/>
      <c r="BG371" s="81"/>
    </row>
    <row r="372" spans="1:59" x14ac:dyDescent="0.4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  <c r="AJ372" s="80"/>
      <c r="AK372" s="80"/>
      <c r="AL372" s="80"/>
      <c r="AM372" s="81"/>
      <c r="AN372" s="81"/>
      <c r="AO372" s="81"/>
      <c r="AP372" s="81"/>
      <c r="AQ372" s="81"/>
      <c r="AR372" s="81"/>
      <c r="AS372" s="81"/>
      <c r="AT372" s="81"/>
      <c r="AU372" s="81"/>
      <c r="AV372" s="81"/>
      <c r="AW372" s="81"/>
      <c r="AX372" s="81"/>
      <c r="AY372" s="81"/>
      <c r="AZ372" s="81"/>
      <c r="BA372" s="81"/>
      <c r="BB372" s="81"/>
      <c r="BC372" s="81"/>
      <c r="BD372" s="81"/>
      <c r="BE372" s="81"/>
      <c r="BF372" s="81"/>
      <c r="BG372" s="81"/>
    </row>
    <row r="373" spans="1:59" x14ac:dyDescent="0.4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  <c r="AJ373" s="80"/>
      <c r="AK373" s="80"/>
      <c r="AL373" s="80"/>
      <c r="AM373" s="81"/>
      <c r="AN373" s="81"/>
      <c r="AO373" s="81"/>
      <c r="AP373" s="81"/>
      <c r="AQ373" s="81"/>
      <c r="AR373" s="81"/>
      <c r="AS373" s="81"/>
      <c r="AT373" s="81"/>
      <c r="AU373" s="81"/>
      <c r="AV373" s="81"/>
      <c r="AW373" s="81"/>
      <c r="AX373" s="81"/>
      <c r="AY373" s="81"/>
      <c r="AZ373" s="81"/>
      <c r="BA373" s="81"/>
      <c r="BB373" s="81"/>
      <c r="BC373" s="81"/>
      <c r="BD373" s="81"/>
      <c r="BE373" s="81"/>
      <c r="BF373" s="81"/>
      <c r="BG373" s="81"/>
    </row>
    <row r="374" spans="1:59" x14ac:dyDescent="0.4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  <c r="AJ374" s="80"/>
      <c r="AK374" s="80"/>
      <c r="AL374" s="80"/>
      <c r="AM374" s="81"/>
      <c r="AN374" s="81"/>
      <c r="AO374" s="81"/>
      <c r="AP374" s="81"/>
      <c r="AQ374" s="81"/>
      <c r="AR374" s="81"/>
      <c r="AS374" s="81"/>
      <c r="AT374" s="81"/>
      <c r="AU374" s="81"/>
      <c r="AV374" s="81"/>
      <c r="AW374" s="81"/>
      <c r="AX374" s="81"/>
      <c r="AY374" s="81"/>
      <c r="AZ374" s="81"/>
      <c r="BA374" s="81"/>
      <c r="BB374" s="81"/>
      <c r="BC374" s="81"/>
      <c r="BD374" s="81"/>
      <c r="BE374" s="81"/>
      <c r="BF374" s="81"/>
      <c r="BG374" s="81"/>
    </row>
    <row r="375" spans="1:59" x14ac:dyDescent="0.4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  <c r="AJ375" s="80"/>
      <c r="AK375" s="80"/>
      <c r="AL375" s="80"/>
      <c r="AM375" s="81"/>
      <c r="AN375" s="81"/>
      <c r="AO375" s="81"/>
      <c r="AP375" s="81"/>
      <c r="AQ375" s="81"/>
      <c r="AR375" s="81"/>
      <c r="AS375" s="81"/>
      <c r="AT375" s="81"/>
      <c r="AU375" s="81"/>
      <c r="AV375" s="81"/>
      <c r="AW375" s="81"/>
      <c r="AX375" s="81"/>
      <c r="AY375" s="81"/>
      <c r="AZ375" s="81"/>
      <c r="BA375" s="81"/>
      <c r="BB375" s="81"/>
      <c r="BC375" s="81"/>
      <c r="BD375" s="81"/>
      <c r="BE375" s="81"/>
      <c r="BF375" s="81"/>
      <c r="BG375" s="81"/>
    </row>
    <row r="376" spans="1:59" x14ac:dyDescent="0.4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  <c r="AJ376" s="80"/>
      <c r="AK376" s="80"/>
      <c r="AL376" s="80"/>
      <c r="AM376" s="81"/>
      <c r="AN376" s="81"/>
      <c r="AO376" s="81"/>
      <c r="AP376" s="81"/>
      <c r="AQ376" s="81"/>
      <c r="AR376" s="81"/>
      <c r="AS376" s="81"/>
      <c r="AT376" s="81"/>
      <c r="AU376" s="81"/>
      <c r="AV376" s="81"/>
      <c r="AW376" s="81"/>
      <c r="AX376" s="81"/>
      <c r="AY376" s="81"/>
      <c r="AZ376" s="81"/>
      <c r="BA376" s="81"/>
      <c r="BB376" s="81"/>
      <c r="BC376" s="81"/>
      <c r="BD376" s="81"/>
      <c r="BE376" s="81"/>
      <c r="BF376" s="81"/>
      <c r="BG376" s="81"/>
    </row>
    <row r="377" spans="1:59" x14ac:dyDescent="0.4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  <c r="AJ377" s="80"/>
      <c r="AK377" s="80"/>
      <c r="AL377" s="80"/>
      <c r="AM377" s="81"/>
      <c r="AN377" s="81"/>
      <c r="AO377" s="81"/>
      <c r="AP377" s="81"/>
      <c r="AQ377" s="81"/>
      <c r="AR377" s="81"/>
      <c r="AS377" s="81"/>
      <c r="AT377" s="81"/>
      <c r="AU377" s="81"/>
      <c r="AV377" s="81"/>
      <c r="AW377" s="81"/>
      <c r="AX377" s="81"/>
      <c r="AY377" s="81"/>
      <c r="AZ377" s="81"/>
      <c r="BA377" s="81"/>
      <c r="BB377" s="81"/>
      <c r="BC377" s="81"/>
      <c r="BD377" s="81"/>
      <c r="BE377" s="81"/>
      <c r="BF377" s="81"/>
      <c r="BG377" s="81"/>
    </row>
    <row r="378" spans="1:59" x14ac:dyDescent="0.4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  <c r="AJ378" s="80"/>
      <c r="AK378" s="80"/>
      <c r="AL378" s="80"/>
      <c r="AM378" s="81"/>
      <c r="AN378" s="81"/>
      <c r="AO378" s="81"/>
      <c r="AP378" s="81"/>
      <c r="AQ378" s="81"/>
      <c r="AR378" s="81"/>
      <c r="AS378" s="81"/>
      <c r="AT378" s="81"/>
      <c r="AU378" s="81"/>
      <c r="AV378" s="81"/>
      <c r="AW378" s="81"/>
      <c r="AX378" s="81"/>
      <c r="AY378" s="81"/>
      <c r="AZ378" s="81"/>
      <c r="BA378" s="81"/>
      <c r="BB378" s="81"/>
      <c r="BC378" s="81"/>
      <c r="BD378" s="81"/>
      <c r="BE378" s="81"/>
      <c r="BF378" s="81"/>
      <c r="BG378" s="81"/>
    </row>
    <row r="379" spans="1:59" x14ac:dyDescent="0.4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  <c r="AJ379" s="80"/>
      <c r="AK379" s="80"/>
      <c r="AL379" s="80"/>
      <c r="AM379" s="81"/>
      <c r="AN379" s="81"/>
      <c r="AO379" s="81"/>
      <c r="AP379" s="81"/>
      <c r="AQ379" s="81"/>
      <c r="AR379" s="81"/>
      <c r="AS379" s="81"/>
      <c r="AT379" s="81"/>
      <c r="AU379" s="81"/>
      <c r="AV379" s="81"/>
      <c r="AW379" s="81"/>
      <c r="AX379" s="81"/>
      <c r="AY379" s="81"/>
      <c r="AZ379" s="81"/>
      <c r="BA379" s="81"/>
      <c r="BB379" s="81"/>
      <c r="BC379" s="81"/>
      <c r="BD379" s="81"/>
      <c r="BE379" s="81"/>
      <c r="BF379" s="81"/>
      <c r="BG379" s="81"/>
    </row>
    <row r="380" spans="1:59" x14ac:dyDescent="0.4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  <c r="AJ380" s="80"/>
      <c r="AK380" s="80"/>
      <c r="AL380" s="80"/>
      <c r="AM380" s="81"/>
      <c r="AN380" s="81"/>
      <c r="AO380" s="81"/>
      <c r="AP380" s="81"/>
      <c r="AQ380" s="81"/>
      <c r="AR380" s="81"/>
      <c r="AS380" s="81"/>
      <c r="AT380" s="81"/>
      <c r="AU380" s="81"/>
      <c r="AV380" s="81"/>
      <c r="AW380" s="81"/>
      <c r="AX380" s="81"/>
      <c r="AY380" s="81"/>
      <c r="AZ380" s="81"/>
      <c r="BA380" s="81"/>
      <c r="BB380" s="81"/>
      <c r="BC380" s="81"/>
      <c r="BD380" s="81"/>
      <c r="BE380" s="81"/>
      <c r="BF380" s="81"/>
      <c r="BG380" s="81"/>
    </row>
    <row r="381" spans="1:59" x14ac:dyDescent="0.4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  <c r="AJ381" s="80"/>
      <c r="AK381" s="80"/>
      <c r="AL381" s="80"/>
      <c r="AM381" s="81"/>
      <c r="AN381" s="81"/>
      <c r="AO381" s="81"/>
      <c r="AP381" s="81"/>
      <c r="AQ381" s="81"/>
      <c r="AR381" s="81"/>
      <c r="AS381" s="81"/>
      <c r="AT381" s="81"/>
      <c r="AU381" s="81"/>
      <c r="AV381" s="81"/>
      <c r="AW381" s="81"/>
      <c r="AX381" s="81"/>
      <c r="AY381" s="81"/>
      <c r="AZ381" s="81"/>
      <c r="BA381" s="81"/>
      <c r="BB381" s="81"/>
      <c r="BC381" s="81"/>
      <c r="BD381" s="81"/>
      <c r="BE381" s="81"/>
      <c r="BF381" s="81"/>
      <c r="BG381" s="81"/>
    </row>
    <row r="382" spans="1:59" x14ac:dyDescent="0.4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  <c r="AJ382" s="80"/>
      <c r="AK382" s="80"/>
      <c r="AL382" s="80"/>
      <c r="AM382" s="81"/>
      <c r="AN382" s="81"/>
      <c r="AO382" s="81"/>
      <c r="AP382" s="81"/>
      <c r="AQ382" s="81"/>
      <c r="AR382" s="81"/>
      <c r="AS382" s="81"/>
      <c r="AT382" s="81"/>
      <c r="AU382" s="81"/>
      <c r="AV382" s="81"/>
      <c r="AW382" s="81"/>
      <c r="AX382" s="81"/>
      <c r="AY382" s="81"/>
      <c r="AZ382" s="81"/>
      <c r="BA382" s="81"/>
      <c r="BB382" s="81"/>
      <c r="BC382" s="81"/>
      <c r="BD382" s="81"/>
      <c r="BE382" s="81"/>
      <c r="BF382" s="81"/>
      <c r="BG382" s="81"/>
    </row>
    <row r="383" spans="1:59" x14ac:dyDescent="0.4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  <c r="AJ383" s="80"/>
      <c r="AK383" s="80"/>
      <c r="AL383" s="80"/>
      <c r="AM383" s="81"/>
      <c r="AN383" s="81"/>
      <c r="AO383" s="81"/>
      <c r="AP383" s="81"/>
      <c r="AQ383" s="81"/>
      <c r="AR383" s="81"/>
      <c r="AS383" s="81"/>
      <c r="AT383" s="81"/>
      <c r="AU383" s="81"/>
      <c r="AV383" s="81"/>
      <c r="AW383" s="81"/>
      <c r="AX383" s="81"/>
      <c r="AY383" s="81"/>
      <c r="AZ383" s="81"/>
      <c r="BA383" s="81"/>
      <c r="BB383" s="81"/>
      <c r="BC383" s="81"/>
      <c r="BD383" s="81"/>
      <c r="BE383" s="81"/>
      <c r="BF383" s="81"/>
      <c r="BG383" s="81"/>
    </row>
    <row r="384" spans="1:59" x14ac:dyDescent="0.4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  <c r="AJ384" s="80"/>
      <c r="AK384" s="80"/>
      <c r="AL384" s="80"/>
      <c r="AM384" s="81"/>
      <c r="AN384" s="81"/>
      <c r="AO384" s="81"/>
      <c r="AP384" s="81"/>
      <c r="AQ384" s="81"/>
      <c r="AR384" s="81"/>
      <c r="AS384" s="81"/>
      <c r="AT384" s="81"/>
      <c r="AU384" s="81"/>
      <c r="AV384" s="81"/>
      <c r="AW384" s="81"/>
      <c r="AX384" s="81"/>
      <c r="AY384" s="81"/>
      <c r="AZ384" s="81"/>
      <c r="BA384" s="81"/>
      <c r="BB384" s="81"/>
      <c r="BC384" s="81"/>
      <c r="BD384" s="81"/>
      <c r="BE384" s="81"/>
      <c r="BF384" s="81"/>
      <c r="BG384" s="81"/>
    </row>
    <row r="385" spans="1:59" x14ac:dyDescent="0.4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  <c r="AJ385" s="80"/>
      <c r="AK385" s="80"/>
      <c r="AL385" s="80"/>
      <c r="AM385" s="81"/>
      <c r="AN385" s="81"/>
      <c r="AO385" s="81"/>
      <c r="AP385" s="81"/>
      <c r="AQ385" s="81"/>
      <c r="AR385" s="81"/>
      <c r="AS385" s="81"/>
      <c r="AT385" s="81"/>
      <c r="AU385" s="81"/>
      <c r="AV385" s="81"/>
      <c r="AW385" s="81"/>
      <c r="AX385" s="81"/>
      <c r="AY385" s="81"/>
      <c r="AZ385" s="81"/>
      <c r="BA385" s="81"/>
      <c r="BB385" s="81"/>
      <c r="BC385" s="81"/>
      <c r="BD385" s="81"/>
      <c r="BE385" s="81"/>
      <c r="BF385" s="81"/>
      <c r="BG385" s="81"/>
    </row>
    <row r="386" spans="1:59" x14ac:dyDescent="0.4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  <c r="AJ386" s="80"/>
      <c r="AK386" s="80"/>
      <c r="AL386" s="80"/>
      <c r="AM386" s="81"/>
      <c r="AN386" s="81"/>
      <c r="AO386" s="81"/>
      <c r="AP386" s="81"/>
      <c r="AQ386" s="81"/>
      <c r="AR386" s="81"/>
      <c r="AS386" s="81"/>
      <c r="AT386" s="81"/>
      <c r="AU386" s="81"/>
      <c r="AV386" s="81"/>
      <c r="AW386" s="81"/>
      <c r="AX386" s="81"/>
      <c r="AY386" s="81"/>
      <c r="AZ386" s="81"/>
      <c r="BA386" s="81"/>
      <c r="BB386" s="81"/>
      <c r="BC386" s="81"/>
      <c r="BD386" s="81"/>
      <c r="BE386" s="81"/>
      <c r="BF386" s="81"/>
      <c r="BG386" s="81"/>
    </row>
    <row r="387" spans="1:59" x14ac:dyDescent="0.4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  <c r="AJ387" s="80"/>
      <c r="AK387" s="80"/>
      <c r="AL387" s="80"/>
      <c r="AM387" s="81"/>
      <c r="AN387" s="81"/>
      <c r="AO387" s="81"/>
      <c r="AP387" s="81"/>
      <c r="AQ387" s="81"/>
      <c r="AR387" s="81"/>
      <c r="AS387" s="81"/>
      <c r="AT387" s="81"/>
      <c r="AU387" s="81"/>
      <c r="AV387" s="81"/>
      <c r="AW387" s="81"/>
      <c r="AX387" s="81"/>
      <c r="AY387" s="81"/>
      <c r="AZ387" s="81"/>
      <c r="BA387" s="81"/>
      <c r="BB387" s="81"/>
      <c r="BC387" s="81"/>
      <c r="BD387" s="81"/>
      <c r="BE387" s="81"/>
      <c r="BF387" s="81"/>
      <c r="BG387" s="81"/>
    </row>
    <row r="388" spans="1:59" x14ac:dyDescent="0.4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  <c r="AJ388" s="80"/>
      <c r="AK388" s="80"/>
      <c r="AL388" s="80"/>
      <c r="AM388" s="81"/>
      <c r="AN388" s="81"/>
      <c r="AO388" s="81"/>
      <c r="AP388" s="81"/>
      <c r="AQ388" s="81"/>
      <c r="AR388" s="81"/>
      <c r="AS388" s="81"/>
      <c r="AT388" s="81"/>
      <c r="AU388" s="81"/>
      <c r="AV388" s="81"/>
      <c r="AW388" s="81"/>
      <c r="AX388" s="81"/>
      <c r="AY388" s="81"/>
      <c r="AZ388" s="81"/>
      <c r="BA388" s="81"/>
      <c r="BB388" s="81"/>
      <c r="BC388" s="81"/>
      <c r="BD388" s="81"/>
      <c r="BE388" s="81"/>
      <c r="BF388" s="81"/>
      <c r="BG388" s="81"/>
    </row>
    <row r="389" spans="1:59" x14ac:dyDescent="0.4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  <c r="AJ389" s="80"/>
      <c r="AK389" s="80"/>
      <c r="AL389" s="80"/>
      <c r="AM389" s="81"/>
      <c r="AN389" s="81"/>
      <c r="AO389" s="81"/>
      <c r="AP389" s="81"/>
      <c r="AQ389" s="81"/>
      <c r="AR389" s="81"/>
      <c r="AS389" s="81"/>
      <c r="AT389" s="81"/>
      <c r="AU389" s="81"/>
      <c r="AV389" s="81"/>
      <c r="AW389" s="81"/>
      <c r="AX389" s="81"/>
      <c r="AY389" s="81"/>
      <c r="AZ389" s="81"/>
      <c r="BA389" s="81"/>
      <c r="BB389" s="81"/>
      <c r="BC389" s="81"/>
      <c r="BD389" s="81"/>
      <c r="BE389" s="81"/>
      <c r="BF389" s="81"/>
      <c r="BG389" s="81"/>
    </row>
    <row r="390" spans="1:59" x14ac:dyDescent="0.4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  <c r="AJ390" s="80"/>
      <c r="AK390" s="80"/>
      <c r="AL390" s="80"/>
      <c r="AM390" s="81"/>
      <c r="AN390" s="81"/>
      <c r="AO390" s="81"/>
      <c r="AP390" s="81"/>
      <c r="AQ390" s="81"/>
      <c r="AR390" s="81"/>
      <c r="AS390" s="81"/>
      <c r="AT390" s="81"/>
      <c r="AU390" s="81"/>
      <c r="AV390" s="81"/>
      <c r="AW390" s="81"/>
      <c r="AX390" s="81"/>
      <c r="AY390" s="81"/>
      <c r="AZ390" s="81"/>
      <c r="BA390" s="81"/>
      <c r="BB390" s="81"/>
      <c r="BC390" s="81"/>
      <c r="BD390" s="81"/>
      <c r="BE390" s="81"/>
      <c r="BF390" s="81"/>
      <c r="BG390" s="81"/>
    </row>
    <row r="391" spans="1:59" x14ac:dyDescent="0.4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  <c r="AJ391" s="80"/>
      <c r="AK391" s="80"/>
      <c r="AL391" s="80"/>
      <c r="AM391" s="81"/>
      <c r="AN391" s="81"/>
      <c r="AO391" s="81"/>
      <c r="AP391" s="81"/>
      <c r="AQ391" s="81"/>
      <c r="AR391" s="81"/>
      <c r="AS391" s="81"/>
      <c r="AT391" s="81"/>
      <c r="AU391" s="81"/>
      <c r="AV391" s="81"/>
      <c r="AW391" s="81"/>
      <c r="AX391" s="81"/>
      <c r="AY391" s="81"/>
      <c r="AZ391" s="81"/>
      <c r="BA391" s="81"/>
      <c r="BB391" s="81"/>
      <c r="BC391" s="81"/>
      <c r="BD391" s="81"/>
      <c r="BE391" s="81"/>
      <c r="BF391" s="81"/>
      <c r="BG391" s="81"/>
    </row>
    <row r="392" spans="1:59" x14ac:dyDescent="0.4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  <c r="AJ392" s="80"/>
      <c r="AK392" s="80"/>
      <c r="AL392" s="80"/>
      <c r="AM392" s="81"/>
      <c r="AN392" s="81"/>
      <c r="AO392" s="81"/>
      <c r="AP392" s="81"/>
      <c r="AQ392" s="81"/>
      <c r="AR392" s="81"/>
      <c r="AS392" s="81"/>
      <c r="AT392" s="81"/>
      <c r="AU392" s="81"/>
      <c r="AV392" s="81"/>
      <c r="AW392" s="81"/>
      <c r="AX392" s="81"/>
      <c r="AY392" s="81"/>
      <c r="AZ392" s="81"/>
      <c r="BA392" s="81"/>
      <c r="BB392" s="81"/>
      <c r="BC392" s="81"/>
      <c r="BD392" s="81"/>
      <c r="BE392" s="81"/>
      <c r="BF392" s="81"/>
      <c r="BG392" s="81"/>
    </row>
    <row r="393" spans="1:59" x14ac:dyDescent="0.4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  <c r="AJ393" s="80"/>
      <c r="AK393" s="80"/>
      <c r="AL393" s="80"/>
      <c r="AM393" s="81"/>
      <c r="AN393" s="81"/>
      <c r="AO393" s="81"/>
      <c r="AP393" s="81"/>
      <c r="AQ393" s="81"/>
      <c r="AR393" s="81"/>
      <c r="AS393" s="81"/>
      <c r="AT393" s="81"/>
      <c r="AU393" s="81"/>
      <c r="AV393" s="81"/>
      <c r="AW393" s="81"/>
      <c r="AX393" s="81"/>
      <c r="AY393" s="81"/>
      <c r="AZ393" s="81"/>
      <c r="BA393" s="81"/>
      <c r="BB393" s="81"/>
      <c r="BC393" s="81"/>
      <c r="BD393" s="81"/>
      <c r="BE393" s="81"/>
      <c r="BF393" s="81"/>
      <c r="BG393" s="81"/>
    </row>
    <row r="394" spans="1:59" x14ac:dyDescent="0.4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  <c r="AJ394" s="80"/>
      <c r="AK394" s="80"/>
      <c r="AL394" s="80"/>
      <c r="AM394" s="81"/>
      <c r="AN394" s="81"/>
      <c r="AO394" s="81"/>
      <c r="AP394" s="81"/>
      <c r="AQ394" s="81"/>
      <c r="AR394" s="81"/>
      <c r="AS394" s="81"/>
      <c r="AT394" s="81"/>
      <c r="AU394" s="81"/>
      <c r="AV394" s="81"/>
      <c r="AW394" s="81"/>
      <c r="AX394" s="81"/>
      <c r="AY394" s="81"/>
      <c r="AZ394" s="81"/>
      <c r="BA394" s="81"/>
      <c r="BB394" s="81"/>
      <c r="BC394" s="81"/>
      <c r="BD394" s="81"/>
      <c r="BE394" s="81"/>
      <c r="BF394" s="81"/>
      <c r="BG394" s="81"/>
    </row>
    <row r="395" spans="1:59" x14ac:dyDescent="0.4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  <c r="AJ395" s="80"/>
      <c r="AK395" s="80"/>
      <c r="AL395" s="80"/>
      <c r="AM395" s="81"/>
      <c r="AN395" s="81"/>
      <c r="AO395" s="81"/>
      <c r="AP395" s="81"/>
      <c r="AQ395" s="81"/>
      <c r="AR395" s="81"/>
      <c r="AS395" s="81"/>
      <c r="AT395" s="81"/>
      <c r="AU395" s="81"/>
      <c r="AV395" s="81"/>
      <c r="AW395" s="81"/>
      <c r="AX395" s="81"/>
      <c r="AY395" s="81"/>
      <c r="AZ395" s="81"/>
      <c r="BA395" s="81"/>
      <c r="BB395" s="81"/>
      <c r="BC395" s="81"/>
      <c r="BD395" s="81"/>
      <c r="BE395" s="81"/>
      <c r="BF395" s="81"/>
      <c r="BG395" s="81"/>
    </row>
    <row r="396" spans="1:59" x14ac:dyDescent="0.4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  <c r="AJ396" s="80"/>
      <c r="AK396" s="80"/>
      <c r="AL396" s="80"/>
      <c r="AM396" s="81"/>
      <c r="AN396" s="81"/>
      <c r="AO396" s="81"/>
      <c r="AP396" s="81"/>
      <c r="AQ396" s="81"/>
      <c r="AR396" s="81"/>
      <c r="AS396" s="81"/>
      <c r="AT396" s="81"/>
      <c r="AU396" s="81"/>
      <c r="AV396" s="81"/>
      <c r="AW396" s="81"/>
      <c r="AX396" s="81"/>
      <c r="AY396" s="81"/>
      <c r="AZ396" s="81"/>
      <c r="BA396" s="81"/>
      <c r="BB396" s="81"/>
      <c r="BC396" s="81"/>
      <c r="BD396" s="81"/>
      <c r="BE396" s="81"/>
      <c r="BF396" s="81"/>
      <c r="BG396" s="81"/>
    </row>
    <row r="397" spans="1:59" x14ac:dyDescent="0.4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  <c r="AJ397" s="80"/>
      <c r="AK397" s="80"/>
      <c r="AL397" s="80"/>
      <c r="AM397" s="81"/>
      <c r="AN397" s="81"/>
      <c r="AO397" s="81"/>
      <c r="AP397" s="81"/>
      <c r="AQ397" s="81"/>
      <c r="AR397" s="81"/>
      <c r="AS397" s="81"/>
      <c r="AT397" s="81"/>
      <c r="AU397" s="81"/>
      <c r="AV397" s="81"/>
      <c r="AW397" s="81"/>
      <c r="AX397" s="81"/>
      <c r="AY397" s="81"/>
      <c r="AZ397" s="81"/>
      <c r="BA397" s="81"/>
      <c r="BB397" s="81"/>
      <c r="BC397" s="81"/>
      <c r="BD397" s="81"/>
      <c r="BE397" s="81"/>
      <c r="BF397" s="81"/>
      <c r="BG397" s="81"/>
    </row>
    <row r="398" spans="1:59" x14ac:dyDescent="0.4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  <c r="AJ398" s="80"/>
      <c r="AK398" s="80"/>
      <c r="AL398" s="80"/>
      <c r="AM398" s="81"/>
      <c r="AN398" s="81"/>
      <c r="AO398" s="81"/>
      <c r="AP398" s="81"/>
      <c r="AQ398" s="81"/>
      <c r="AR398" s="81"/>
      <c r="AS398" s="81"/>
      <c r="AT398" s="81"/>
      <c r="AU398" s="81"/>
      <c r="AV398" s="81"/>
      <c r="AW398" s="81"/>
      <c r="AX398" s="81"/>
      <c r="AY398" s="81"/>
      <c r="AZ398" s="81"/>
      <c r="BA398" s="81"/>
      <c r="BB398" s="81"/>
      <c r="BC398" s="81"/>
      <c r="BD398" s="81"/>
      <c r="BE398" s="81"/>
      <c r="BF398" s="81"/>
      <c r="BG398" s="81"/>
    </row>
    <row r="399" spans="1:59" x14ac:dyDescent="0.4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  <c r="AJ399" s="80"/>
      <c r="AK399" s="80"/>
      <c r="AL399" s="80"/>
      <c r="AM399" s="81"/>
      <c r="AN399" s="81"/>
      <c r="AO399" s="81"/>
      <c r="AP399" s="81"/>
      <c r="AQ399" s="81"/>
      <c r="AR399" s="81"/>
      <c r="AS399" s="81"/>
      <c r="AT399" s="81"/>
      <c r="AU399" s="81"/>
      <c r="AV399" s="81"/>
      <c r="AW399" s="81"/>
      <c r="AX399" s="81"/>
      <c r="AY399" s="81"/>
      <c r="AZ399" s="81"/>
      <c r="BA399" s="81"/>
      <c r="BB399" s="81"/>
      <c r="BC399" s="81"/>
      <c r="BD399" s="81"/>
      <c r="BE399" s="81"/>
      <c r="BF399" s="81"/>
      <c r="BG399" s="81"/>
    </row>
    <row r="400" spans="1:59" x14ac:dyDescent="0.4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  <c r="AJ400" s="80"/>
      <c r="AK400" s="80"/>
      <c r="AL400" s="80"/>
      <c r="AM400" s="81"/>
      <c r="AN400" s="81"/>
      <c r="AO400" s="81"/>
      <c r="AP400" s="81"/>
      <c r="AQ400" s="81"/>
      <c r="AR400" s="81"/>
      <c r="AS400" s="81"/>
      <c r="AT400" s="81"/>
      <c r="AU400" s="81"/>
      <c r="AV400" s="81"/>
      <c r="AW400" s="81"/>
      <c r="AX400" s="81"/>
      <c r="AY400" s="81"/>
      <c r="AZ400" s="81"/>
      <c r="BA400" s="81"/>
      <c r="BB400" s="81"/>
      <c r="BC400" s="81"/>
      <c r="BD400" s="81"/>
      <c r="BE400" s="81"/>
      <c r="BF400" s="81"/>
      <c r="BG400" s="81"/>
    </row>
    <row r="401" spans="1:59" x14ac:dyDescent="0.4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  <c r="AJ401" s="80"/>
      <c r="AK401" s="80"/>
      <c r="AL401" s="80"/>
      <c r="AM401" s="81"/>
      <c r="AN401" s="81"/>
      <c r="AO401" s="81"/>
      <c r="AP401" s="81"/>
      <c r="AQ401" s="81"/>
      <c r="AR401" s="81"/>
      <c r="AS401" s="81"/>
      <c r="AT401" s="81"/>
      <c r="AU401" s="81"/>
      <c r="AV401" s="81"/>
      <c r="AW401" s="81"/>
      <c r="AX401" s="81"/>
      <c r="AY401" s="81"/>
      <c r="AZ401" s="81"/>
      <c r="BA401" s="81"/>
      <c r="BB401" s="81"/>
      <c r="BC401" s="81"/>
      <c r="BD401" s="81"/>
      <c r="BE401" s="81"/>
      <c r="BF401" s="81"/>
      <c r="BG401" s="81"/>
    </row>
    <row r="402" spans="1:59" x14ac:dyDescent="0.4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  <c r="AJ402" s="80"/>
      <c r="AK402" s="80"/>
      <c r="AL402" s="80"/>
      <c r="AM402" s="81"/>
      <c r="AN402" s="81"/>
      <c r="AO402" s="81"/>
      <c r="AP402" s="81"/>
      <c r="AQ402" s="81"/>
      <c r="AR402" s="81"/>
      <c r="AS402" s="81"/>
      <c r="AT402" s="81"/>
      <c r="AU402" s="81"/>
      <c r="AV402" s="81"/>
      <c r="AW402" s="81"/>
      <c r="AX402" s="81"/>
      <c r="AY402" s="81"/>
      <c r="AZ402" s="81"/>
      <c r="BA402" s="81"/>
      <c r="BB402" s="81"/>
      <c r="BC402" s="81"/>
      <c r="BD402" s="81"/>
      <c r="BE402" s="81"/>
      <c r="BF402" s="81"/>
      <c r="BG402" s="81"/>
    </row>
    <row r="403" spans="1:59" x14ac:dyDescent="0.4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  <c r="AJ403" s="80"/>
      <c r="AK403" s="80"/>
      <c r="AL403" s="80"/>
      <c r="AM403" s="81"/>
      <c r="AN403" s="81"/>
      <c r="AO403" s="81"/>
      <c r="AP403" s="81"/>
      <c r="AQ403" s="81"/>
      <c r="AR403" s="81"/>
      <c r="AS403" s="81"/>
      <c r="AT403" s="81"/>
      <c r="AU403" s="81"/>
      <c r="AV403" s="81"/>
      <c r="AW403" s="81"/>
      <c r="AX403" s="81"/>
      <c r="AY403" s="81"/>
      <c r="AZ403" s="81"/>
      <c r="BA403" s="81"/>
      <c r="BB403" s="81"/>
      <c r="BC403" s="81"/>
      <c r="BD403" s="81"/>
      <c r="BE403" s="81"/>
      <c r="BF403" s="81"/>
      <c r="BG403" s="81"/>
    </row>
    <row r="404" spans="1:59" x14ac:dyDescent="0.4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  <c r="AH404" s="80"/>
      <c r="AI404" s="80"/>
      <c r="AJ404" s="80"/>
      <c r="AK404" s="80"/>
      <c r="AL404" s="80"/>
      <c r="AM404" s="81"/>
      <c r="AN404" s="81"/>
      <c r="AO404" s="81"/>
      <c r="AP404" s="81"/>
      <c r="AQ404" s="81"/>
      <c r="AR404" s="81"/>
      <c r="AS404" s="81"/>
      <c r="AT404" s="81"/>
      <c r="AU404" s="81"/>
      <c r="AV404" s="81"/>
      <c r="AW404" s="81"/>
      <c r="AX404" s="81"/>
      <c r="AY404" s="81"/>
      <c r="AZ404" s="81"/>
      <c r="BA404" s="81"/>
      <c r="BB404" s="81"/>
      <c r="BC404" s="81"/>
      <c r="BD404" s="81"/>
      <c r="BE404" s="81"/>
      <c r="BF404" s="81"/>
      <c r="BG404" s="81"/>
    </row>
    <row r="405" spans="1:59" x14ac:dyDescent="0.4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  <c r="AH405" s="80"/>
      <c r="AI405" s="80"/>
      <c r="AJ405" s="80"/>
      <c r="AK405" s="80"/>
      <c r="AL405" s="80"/>
      <c r="AM405" s="81"/>
      <c r="AN405" s="81"/>
      <c r="AO405" s="81"/>
      <c r="AP405" s="81"/>
      <c r="AQ405" s="81"/>
      <c r="AR405" s="81"/>
      <c r="AS405" s="81"/>
      <c r="AT405" s="81"/>
      <c r="AU405" s="81"/>
      <c r="AV405" s="81"/>
      <c r="AW405" s="81"/>
      <c r="AX405" s="81"/>
      <c r="AY405" s="81"/>
      <c r="AZ405" s="81"/>
      <c r="BA405" s="81"/>
      <c r="BB405" s="81"/>
      <c r="BC405" s="81"/>
      <c r="BD405" s="81"/>
      <c r="BE405" s="81"/>
      <c r="BF405" s="81"/>
      <c r="BG405" s="81"/>
    </row>
    <row r="406" spans="1:59" x14ac:dyDescent="0.4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  <c r="AA406" s="80"/>
      <c r="AB406" s="80"/>
      <c r="AC406" s="80"/>
      <c r="AD406" s="80"/>
      <c r="AE406" s="80"/>
      <c r="AF406" s="80"/>
      <c r="AG406" s="80"/>
      <c r="AH406" s="80"/>
      <c r="AI406" s="80"/>
      <c r="AJ406" s="80"/>
      <c r="AK406" s="80"/>
      <c r="AL406" s="80"/>
      <c r="AM406" s="81"/>
      <c r="AN406" s="81"/>
      <c r="AO406" s="81"/>
      <c r="AP406" s="81"/>
      <c r="AQ406" s="81"/>
      <c r="AR406" s="81"/>
      <c r="AS406" s="81"/>
      <c r="AT406" s="81"/>
      <c r="AU406" s="81"/>
      <c r="AV406" s="81"/>
      <c r="AW406" s="81"/>
      <c r="AX406" s="81"/>
      <c r="AY406" s="81"/>
      <c r="AZ406" s="81"/>
      <c r="BA406" s="81"/>
      <c r="BB406" s="81"/>
      <c r="BC406" s="81"/>
      <c r="BD406" s="81"/>
      <c r="BE406" s="81"/>
      <c r="BF406" s="81"/>
      <c r="BG406" s="81"/>
    </row>
    <row r="407" spans="1:59" x14ac:dyDescent="0.4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  <c r="AA407" s="80"/>
      <c r="AB407" s="80"/>
      <c r="AC407" s="80"/>
      <c r="AD407" s="80"/>
      <c r="AE407" s="80"/>
      <c r="AF407" s="80"/>
      <c r="AG407" s="80"/>
      <c r="AH407" s="80"/>
      <c r="AI407" s="80"/>
      <c r="AJ407" s="80"/>
      <c r="AK407" s="80"/>
      <c r="AL407" s="80"/>
      <c r="AM407" s="81"/>
      <c r="AN407" s="81"/>
      <c r="AO407" s="81"/>
      <c r="AP407" s="81"/>
      <c r="AQ407" s="81"/>
      <c r="AR407" s="81"/>
      <c r="AS407" s="81"/>
      <c r="AT407" s="81"/>
      <c r="AU407" s="81"/>
      <c r="AV407" s="81"/>
      <c r="AW407" s="81"/>
      <c r="AX407" s="81"/>
      <c r="AY407" s="81"/>
      <c r="AZ407" s="81"/>
      <c r="BA407" s="81"/>
      <c r="BB407" s="81"/>
      <c r="BC407" s="81"/>
      <c r="BD407" s="81"/>
      <c r="BE407" s="81"/>
      <c r="BF407" s="81"/>
      <c r="BG407" s="81"/>
    </row>
    <row r="408" spans="1:59" x14ac:dyDescent="0.4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  <c r="AA408" s="80"/>
      <c r="AB408" s="80"/>
      <c r="AC408" s="80"/>
      <c r="AD408" s="80"/>
      <c r="AE408" s="80"/>
      <c r="AF408" s="80"/>
      <c r="AG408" s="80"/>
      <c r="AH408" s="80"/>
      <c r="AI408" s="80"/>
      <c r="AJ408" s="80"/>
      <c r="AK408" s="80"/>
      <c r="AL408" s="80"/>
      <c r="AM408" s="81"/>
      <c r="AN408" s="81"/>
      <c r="AO408" s="81"/>
      <c r="AP408" s="81"/>
      <c r="AQ408" s="81"/>
      <c r="AR408" s="81"/>
      <c r="AS408" s="81"/>
      <c r="AT408" s="81"/>
      <c r="AU408" s="81"/>
      <c r="AV408" s="81"/>
      <c r="AW408" s="81"/>
      <c r="AX408" s="81"/>
      <c r="AY408" s="81"/>
      <c r="AZ408" s="81"/>
      <c r="BA408" s="81"/>
      <c r="BB408" s="81"/>
      <c r="BC408" s="81"/>
      <c r="BD408" s="81"/>
      <c r="BE408" s="81"/>
      <c r="BF408" s="81"/>
      <c r="BG408" s="81"/>
    </row>
    <row r="409" spans="1:59" x14ac:dyDescent="0.4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  <c r="AA409" s="80"/>
      <c r="AB409" s="80"/>
      <c r="AC409" s="80"/>
      <c r="AD409" s="80"/>
      <c r="AE409" s="80"/>
      <c r="AF409" s="80"/>
      <c r="AG409" s="80"/>
      <c r="AH409" s="80"/>
      <c r="AI409" s="80"/>
      <c r="AJ409" s="80"/>
      <c r="AK409" s="80"/>
      <c r="AL409" s="80"/>
      <c r="AM409" s="81"/>
      <c r="AN409" s="81"/>
      <c r="AO409" s="81"/>
      <c r="AP409" s="81"/>
      <c r="AQ409" s="81"/>
      <c r="AR409" s="81"/>
      <c r="AS409" s="81"/>
      <c r="AT409" s="81"/>
      <c r="AU409" s="81"/>
      <c r="AV409" s="81"/>
      <c r="AW409" s="81"/>
      <c r="AX409" s="81"/>
      <c r="AY409" s="81"/>
      <c r="AZ409" s="81"/>
      <c r="BA409" s="81"/>
      <c r="BB409" s="81"/>
      <c r="BC409" s="81"/>
      <c r="BD409" s="81"/>
      <c r="BE409" s="81"/>
      <c r="BF409" s="81"/>
      <c r="BG409" s="81"/>
    </row>
    <row r="410" spans="1:59" x14ac:dyDescent="0.4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  <c r="AA410" s="80"/>
      <c r="AB410" s="80"/>
      <c r="AC410" s="80"/>
      <c r="AD410" s="80"/>
      <c r="AE410" s="80"/>
      <c r="AF410" s="80"/>
      <c r="AG410" s="80"/>
      <c r="AH410" s="80"/>
      <c r="AI410" s="80"/>
      <c r="AJ410" s="80"/>
      <c r="AK410" s="80"/>
      <c r="AL410" s="80"/>
      <c r="AM410" s="81"/>
      <c r="AN410" s="81"/>
      <c r="AO410" s="81"/>
      <c r="AP410" s="81"/>
      <c r="AQ410" s="81"/>
      <c r="AR410" s="81"/>
      <c r="AS410" s="81"/>
      <c r="AT410" s="81"/>
      <c r="AU410" s="81"/>
      <c r="AV410" s="81"/>
      <c r="AW410" s="81"/>
      <c r="AX410" s="81"/>
      <c r="AY410" s="81"/>
      <c r="AZ410" s="81"/>
      <c r="BA410" s="81"/>
      <c r="BB410" s="81"/>
      <c r="BC410" s="81"/>
      <c r="BD410" s="81"/>
      <c r="BE410" s="81"/>
      <c r="BF410" s="81"/>
      <c r="BG410" s="81"/>
    </row>
    <row r="411" spans="1:59" x14ac:dyDescent="0.4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  <c r="AA411" s="80"/>
      <c r="AB411" s="80"/>
      <c r="AC411" s="80"/>
      <c r="AD411" s="80"/>
      <c r="AE411" s="80"/>
      <c r="AF411" s="80"/>
      <c r="AG411" s="80"/>
      <c r="AH411" s="80"/>
      <c r="AI411" s="80"/>
      <c r="AJ411" s="80"/>
      <c r="AK411" s="80"/>
      <c r="AL411" s="80"/>
      <c r="AM411" s="81"/>
      <c r="AN411" s="81"/>
      <c r="AO411" s="81"/>
      <c r="AP411" s="81"/>
      <c r="AQ411" s="81"/>
      <c r="AR411" s="81"/>
      <c r="AS411" s="81"/>
      <c r="AT411" s="81"/>
      <c r="AU411" s="81"/>
      <c r="AV411" s="81"/>
      <c r="AW411" s="81"/>
      <c r="AX411" s="81"/>
      <c r="AY411" s="81"/>
      <c r="AZ411" s="81"/>
      <c r="BA411" s="81"/>
      <c r="BB411" s="81"/>
      <c r="BC411" s="81"/>
      <c r="BD411" s="81"/>
      <c r="BE411" s="81"/>
      <c r="BF411" s="81"/>
      <c r="BG411" s="81"/>
    </row>
    <row r="412" spans="1:59" x14ac:dyDescent="0.4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  <c r="AA412" s="80"/>
      <c r="AB412" s="80"/>
      <c r="AC412" s="80"/>
      <c r="AD412" s="80"/>
      <c r="AE412" s="80"/>
      <c r="AF412" s="80"/>
      <c r="AG412" s="80"/>
      <c r="AH412" s="80"/>
      <c r="AI412" s="80"/>
      <c r="AJ412" s="80"/>
      <c r="AK412" s="80"/>
      <c r="AL412" s="80"/>
      <c r="AM412" s="81"/>
      <c r="AN412" s="81"/>
      <c r="AO412" s="81"/>
      <c r="AP412" s="81"/>
      <c r="AQ412" s="81"/>
      <c r="AR412" s="81"/>
      <c r="AS412" s="81"/>
      <c r="AT412" s="81"/>
      <c r="AU412" s="81"/>
      <c r="AV412" s="81"/>
      <c r="AW412" s="81"/>
      <c r="AX412" s="81"/>
      <c r="AY412" s="81"/>
      <c r="AZ412" s="81"/>
      <c r="BA412" s="81"/>
      <c r="BB412" s="81"/>
      <c r="BC412" s="81"/>
      <c r="BD412" s="81"/>
      <c r="BE412" s="81"/>
      <c r="BF412" s="81"/>
      <c r="BG412" s="81"/>
    </row>
    <row r="413" spans="1:59" x14ac:dyDescent="0.4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0"/>
      <c r="AC413" s="80"/>
      <c r="AD413" s="80"/>
      <c r="AE413" s="80"/>
      <c r="AF413" s="80"/>
      <c r="AG413" s="80"/>
      <c r="AH413" s="80"/>
      <c r="AI413" s="80"/>
      <c r="AJ413" s="80"/>
      <c r="AK413" s="80"/>
      <c r="AL413" s="80"/>
      <c r="AM413" s="81"/>
      <c r="AN413" s="81"/>
      <c r="AO413" s="81"/>
      <c r="AP413" s="81"/>
      <c r="AQ413" s="81"/>
      <c r="AR413" s="81"/>
      <c r="AS413" s="81"/>
      <c r="AT413" s="81"/>
      <c r="AU413" s="81"/>
      <c r="AV413" s="81"/>
      <c r="AW413" s="81"/>
      <c r="AX413" s="81"/>
      <c r="AY413" s="81"/>
      <c r="AZ413" s="81"/>
      <c r="BA413" s="81"/>
      <c r="BB413" s="81"/>
      <c r="BC413" s="81"/>
      <c r="BD413" s="81"/>
      <c r="BE413" s="81"/>
      <c r="BF413" s="81"/>
      <c r="BG413" s="81"/>
    </row>
    <row r="414" spans="1:59" x14ac:dyDescent="0.4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  <c r="AA414" s="80"/>
      <c r="AB414" s="80"/>
      <c r="AC414" s="80"/>
      <c r="AD414" s="80"/>
      <c r="AE414" s="80"/>
      <c r="AF414" s="80"/>
      <c r="AG414" s="80"/>
      <c r="AH414" s="80"/>
      <c r="AI414" s="80"/>
      <c r="AJ414" s="80"/>
      <c r="AK414" s="80"/>
      <c r="AL414" s="80"/>
      <c r="AM414" s="81"/>
      <c r="AN414" s="81"/>
      <c r="AO414" s="81"/>
      <c r="AP414" s="81"/>
      <c r="AQ414" s="81"/>
      <c r="AR414" s="81"/>
      <c r="AS414" s="81"/>
      <c r="AT414" s="81"/>
      <c r="AU414" s="81"/>
      <c r="AV414" s="81"/>
      <c r="AW414" s="81"/>
      <c r="AX414" s="81"/>
      <c r="AY414" s="81"/>
      <c r="AZ414" s="81"/>
      <c r="BA414" s="81"/>
      <c r="BB414" s="81"/>
      <c r="BC414" s="81"/>
      <c r="BD414" s="81"/>
      <c r="BE414" s="81"/>
      <c r="BF414" s="81"/>
      <c r="BG414" s="81"/>
    </row>
    <row r="415" spans="1:59" x14ac:dyDescent="0.4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  <c r="AA415" s="80"/>
      <c r="AB415" s="80"/>
      <c r="AC415" s="80"/>
      <c r="AD415" s="80"/>
      <c r="AE415" s="80"/>
      <c r="AF415" s="80"/>
      <c r="AG415" s="80"/>
      <c r="AH415" s="80"/>
      <c r="AI415" s="80"/>
      <c r="AJ415" s="80"/>
      <c r="AK415" s="80"/>
      <c r="AL415" s="80"/>
      <c r="AM415" s="81"/>
      <c r="AN415" s="81"/>
      <c r="AO415" s="81"/>
      <c r="AP415" s="81"/>
      <c r="AQ415" s="81"/>
      <c r="AR415" s="81"/>
      <c r="AS415" s="81"/>
      <c r="AT415" s="81"/>
      <c r="AU415" s="81"/>
      <c r="AV415" s="81"/>
      <c r="AW415" s="81"/>
      <c r="AX415" s="81"/>
      <c r="AY415" s="81"/>
      <c r="AZ415" s="81"/>
      <c r="BA415" s="81"/>
      <c r="BB415" s="81"/>
      <c r="BC415" s="81"/>
      <c r="BD415" s="81"/>
      <c r="BE415" s="81"/>
      <c r="BF415" s="81"/>
      <c r="BG415" s="81"/>
    </row>
    <row r="416" spans="1:59" x14ac:dyDescent="0.4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  <c r="AA416" s="80"/>
      <c r="AB416" s="80"/>
      <c r="AC416" s="80"/>
      <c r="AD416" s="80"/>
      <c r="AE416" s="80"/>
      <c r="AF416" s="80"/>
      <c r="AG416" s="80"/>
      <c r="AH416" s="80"/>
      <c r="AI416" s="80"/>
      <c r="AJ416" s="80"/>
      <c r="AK416" s="80"/>
      <c r="AL416" s="80"/>
      <c r="AM416" s="81"/>
      <c r="AN416" s="81"/>
      <c r="AO416" s="81"/>
      <c r="AP416" s="81"/>
      <c r="AQ416" s="81"/>
      <c r="AR416" s="81"/>
      <c r="AS416" s="81"/>
      <c r="AT416" s="81"/>
      <c r="AU416" s="81"/>
      <c r="AV416" s="81"/>
      <c r="AW416" s="81"/>
      <c r="AX416" s="81"/>
      <c r="AY416" s="81"/>
      <c r="AZ416" s="81"/>
      <c r="BA416" s="81"/>
      <c r="BB416" s="81"/>
      <c r="BC416" s="81"/>
      <c r="BD416" s="81"/>
      <c r="BE416" s="81"/>
      <c r="BF416" s="81"/>
      <c r="BG416" s="81"/>
    </row>
    <row r="417" spans="1:59" x14ac:dyDescent="0.4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  <c r="AH417" s="80"/>
      <c r="AI417" s="80"/>
      <c r="AJ417" s="80"/>
      <c r="AK417" s="80"/>
      <c r="AL417" s="80"/>
      <c r="AM417" s="81"/>
      <c r="AN417" s="81"/>
      <c r="AO417" s="81"/>
      <c r="AP417" s="81"/>
      <c r="AQ417" s="81"/>
      <c r="AR417" s="81"/>
      <c r="AS417" s="81"/>
      <c r="AT417" s="81"/>
      <c r="AU417" s="81"/>
      <c r="AV417" s="81"/>
      <c r="AW417" s="81"/>
      <c r="AX417" s="81"/>
      <c r="AY417" s="81"/>
      <c r="AZ417" s="81"/>
      <c r="BA417" s="81"/>
      <c r="BB417" s="81"/>
      <c r="BC417" s="81"/>
      <c r="BD417" s="81"/>
      <c r="BE417" s="81"/>
      <c r="BF417" s="81"/>
      <c r="BG417" s="81"/>
    </row>
    <row r="418" spans="1:59" x14ac:dyDescent="0.4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  <c r="AA418" s="80"/>
      <c r="AB418" s="80"/>
      <c r="AC418" s="80"/>
      <c r="AD418" s="80"/>
      <c r="AE418" s="80"/>
      <c r="AF418" s="80"/>
      <c r="AG418" s="80"/>
      <c r="AH418" s="80"/>
      <c r="AI418" s="80"/>
      <c r="AJ418" s="80"/>
      <c r="AK418" s="80"/>
      <c r="AL418" s="80"/>
      <c r="AM418" s="81"/>
      <c r="AN418" s="81"/>
      <c r="AO418" s="81"/>
      <c r="AP418" s="81"/>
      <c r="AQ418" s="81"/>
      <c r="AR418" s="81"/>
      <c r="AS418" s="81"/>
      <c r="AT418" s="81"/>
      <c r="AU418" s="81"/>
      <c r="AV418" s="81"/>
      <c r="AW418" s="81"/>
      <c r="AX418" s="81"/>
      <c r="AY418" s="81"/>
      <c r="AZ418" s="81"/>
      <c r="BA418" s="81"/>
      <c r="BB418" s="81"/>
      <c r="BC418" s="81"/>
      <c r="BD418" s="81"/>
      <c r="BE418" s="81"/>
      <c r="BF418" s="81"/>
      <c r="BG418" s="81"/>
    </row>
    <row r="419" spans="1:59" x14ac:dyDescent="0.4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  <c r="AA419" s="80"/>
      <c r="AB419" s="80"/>
      <c r="AC419" s="80"/>
      <c r="AD419" s="80"/>
      <c r="AE419" s="80"/>
      <c r="AF419" s="80"/>
      <c r="AG419" s="80"/>
      <c r="AH419" s="80"/>
      <c r="AI419" s="80"/>
      <c r="AJ419" s="80"/>
      <c r="AK419" s="80"/>
      <c r="AL419" s="80"/>
      <c r="AM419" s="81"/>
      <c r="AN419" s="81"/>
      <c r="AO419" s="81"/>
      <c r="AP419" s="81"/>
      <c r="AQ419" s="81"/>
      <c r="AR419" s="81"/>
      <c r="AS419" s="81"/>
      <c r="AT419" s="81"/>
      <c r="AU419" s="81"/>
      <c r="AV419" s="81"/>
      <c r="AW419" s="81"/>
      <c r="AX419" s="81"/>
      <c r="AY419" s="81"/>
      <c r="AZ419" s="81"/>
      <c r="BA419" s="81"/>
      <c r="BB419" s="81"/>
      <c r="BC419" s="81"/>
      <c r="BD419" s="81"/>
      <c r="BE419" s="81"/>
      <c r="BF419" s="81"/>
      <c r="BG419" s="81"/>
    </row>
    <row r="420" spans="1:59" x14ac:dyDescent="0.4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  <c r="AA420" s="80"/>
      <c r="AB420" s="80"/>
      <c r="AC420" s="80"/>
      <c r="AD420" s="80"/>
      <c r="AE420" s="80"/>
      <c r="AF420" s="80"/>
      <c r="AG420" s="80"/>
      <c r="AH420" s="80"/>
      <c r="AI420" s="80"/>
      <c r="AJ420" s="80"/>
      <c r="AK420" s="80"/>
      <c r="AL420" s="80"/>
      <c r="AM420" s="81"/>
      <c r="AN420" s="81"/>
      <c r="AO420" s="81"/>
      <c r="AP420" s="81"/>
      <c r="AQ420" s="81"/>
      <c r="AR420" s="81"/>
      <c r="AS420" s="81"/>
      <c r="AT420" s="81"/>
      <c r="AU420" s="81"/>
      <c r="AV420" s="81"/>
      <c r="AW420" s="81"/>
      <c r="AX420" s="81"/>
      <c r="AY420" s="81"/>
      <c r="AZ420" s="81"/>
      <c r="BA420" s="81"/>
      <c r="BB420" s="81"/>
      <c r="BC420" s="81"/>
      <c r="BD420" s="81"/>
      <c r="BE420" s="81"/>
      <c r="BF420" s="81"/>
      <c r="BG420" s="81"/>
    </row>
    <row r="421" spans="1:59" x14ac:dyDescent="0.4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  <c r="AA421" s="80"/>
      <c r="AB421" s="80"/>
      <c r="AC421" s="80"/>
      <c r="AD421" s="80"/>
      <c r="AE421" s="80"/>
      <c r="AF421" s="80"/>
      <c r="AG421" s="80"/>
      <c r="AH421" s="80"/>
      <c r="AI421" s="80"/>
      <c r="AJ421" s="80"/>
      <c r="AK421" s="80"/>
      <c r="AL421" s="80"/>
      <c r="AM421" s="81"/>
      <c r="AN421" s="81"/>
      <c r="AO421" s="81"/>
      <c r="AP421" s="81"/>
      <c r="AQ421" s="81"/>
      <c r="AR421" s="81"/>
      <c r="AS421" s="81"/>
      <c r="AT421" s="81"/>
      <c r="AU421" s="81"/>
      <c r="AV421" s="81"/>
      <c r="AW421" s="81"/>
      <c r="AX421" s="81"/>
      <c r="AY421" s="81"/>
      <c r="AZ421" s="81"/>
      <c r="BA421" s="81"/>
      <c r="BB421" s="81"/>
      <c r="BC421" s="81"/>
      <c r="BD421" s="81"/>
      <c r="BE421" s="81"/>
      <c r="BF421" s="81"/>
      <c r="BG421" s="81"/>
    </row>
    <row r="422" spans="1:59" x14ac:dyDescent="0.4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  <c r="AA422" s="80"/>
      <c r="AB422" s="80"/>
      <c r="AC422" s="80"/>
      <c r="AD422" s="80"/>
      <c r="AE422" s="80"/>
      <c r="AF422" s="80"/>
      <c r="AG422" s="80"/>
      <c r="AH422" s="80"/>
      <c r="AI422" s="80"/>
      <c r="AJ422" s="80"/>
      <c r="AK422" s="80"/>
      <c r="AL422" s="80"/>
      <c r="AM422" s="81"/>
      <c r="AN422" s="81"/>
      <c r="AO422" s="81"/>
      <c r="AP422" s="81"/>
      <c r="AQ422" s="81"/>
      <c r="AR422" s="81"/>
      <c r="AS422" s="81"/>
      <c r="AT422" s="81"/>
      <c r="AU422" s="81"/>
      <c r="AV422" s="81"/>
      <c r="AW422" s="81"/>
      <c r="AX422" s="81"/>
      <c r="AY422" s="81"/>
      <c r="AZ422" s="81"/>
      <c r="BA422" s="81"/>
      <c r="BB422" s="81"/>
      <c r="BC422" s="81"/>
      <c r="BD422" s="81"/>
      <c r="BE422" s="81"/>
      <c r="BF422" s="81"/>
      <c r="BG422" s="81"/>
    </row>
    <row r="423" spans="1:59" x14ac:dyDescent="0.4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  <c r="AA423" s="80"/>
      <c r="AB423" s="80"/>
      <c r="AC423" s="80"/>
      <c r="AD423" s="80"/>
      <c r="AE423" s="80"/>
      <c r="AF423" s="80"/>
      <c r="AG423" s="80"/>
      <c r="AH423" s="80"/>
      <c r="AI423" s="80"/>
      <c r="AJ423" s="80"/>
      <c r="AK423" s="80"/>
      <c r="AL423" s="80"/>
      <c r="AM423" s="81"/>
      <c r="AN423" s="81"/>
      <c r="AO423" s="81"/>
      <c r="AP423" s="81"/>
      <c r="AQ423" s="81"/>
      <c r="AR423" s="81"/>
      <c r="AS423" s="81"/>
      <c r="AT423" s="81"/>
      <c r="AU423" s="81"/>
      <c r="AV423" s="81"/>
      <c r="AW423" s="81"/>
      <c r="AX423" s="81"/>
      <c r="AY423" s="81"/>
      <c r="AZ423" s="81"/>
      <c r="BA423" s="81"/>
      <c r="BB423" s="81"/>
      <c r="BC423" s="81"/>
      <c r="BD423" s="81"/>
      <c r="BE423" s="81"/>
      <c r="BF423" s="81"/>
      <c r="BG423" s="81"/>
    </row>
    <row r="424" spans="1:59" x14ac:dyDescent="0.4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  <c r="AA424" s="80"/>
      <c r="AB424" s="80"/>
      <c r="AC424" s="80"/>
      <c r="AD424" s="80"/>
      <c r="AE424" s="80"/>
      <c r="AF424" s="80"/>
      <c r="AG424" s="80"/>
      <c r="AH424" s="80"/>
      <c r="AI424" s="80"/>
      <c r="AJ424" s="80"/>
      <c r="AK424" s="80"/>
      <c r="AL424" s="80"/>
      <c r="AM424" s="81"/>
      <c r="AN424" s="81"/>
      <c r="AO424" s="81"/>
      <c r="AP424" s="81"/>
      <c r="AQ424" s="81"/>
      <c r="AR424" s="81"/>
      <c r="AS424" s="81"/>
      <c r="AT424" s="81"/>
      <c r="AU424" s="81"/>
      <c r="AV424" s="81"/>
      <c r="AW424" s="81"/>
      <c r="AX424" s="81"/>
      <c r="AY424" s="81"/>
      <c r="AZ424" s="81"/>
      <c r="BA424" s="81"/>
      <c r="BB424" s="81"/>
      <c r="BC424" s="81"/>
      <c r="BD424" s="81"/>
      <c r="BE424" s="81"/>
      <c r="BF424" s="81"/>
      <c r="BG424" s="81"/>
    </row>
    <row r="425" spans="1:59" x14ac:dyDescent="0.4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  <c r="AA425" s="80"/>
      <c r="AB425" s="80"/>
      <c r="AC425" s="80"/>
      <c r="AD425" s="80"/>
      <c r="AE425" s="80"/>
      <c r="AF425" s="80"/>
      <c r="AG425" s="80"/>
      <c r="AH425" s="80"/>
      <c r="AI425" s="80"/>
      <c r="AJ425" s="80"/>
      <c r="AK425" s="80"/>
      <c r="AL425" s="80"/>
      <c r="AM425" s="81"/>
      <c r="AN425" s="81"/>
      <c r="AO425" s="81"/>
      <c r="AP425" s="81"/>
      <c r="AQ425" s="81"/>
      <c r="AR425" s="81"/>
      <c r="AS425" s="81"/>
      <c r="AT425" s="81"/>
      <c r="AU425" s="81"/>
      <c r="AV425" s="81"/>
      <c r="AW425" s="81"/>
      <c r="AX425" s="81"/>
      <c r="AY425" s="81"/>
      <c r="AZ425" s="81"/>
      <c r="BA425" s="81"/>
      <c r="BB425" s="81"/>
      <c r="BC425" s="81"/>
      <c r="BD425" s="81"/>
      <c r="BE425" s="81"/>
      <c r="BF425" s="81"/>
      <c r="BG425" s="81"/>
    </row>
    <row r="426" spans="1:59" x14ac:dyDescent="0.4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  <c r="AA426" s="80"/>
      <c r="AB426" s="80"/>
      <c r="AC426" s="80"/>
      <c r="AD426" s="80"/>
      <c r="AE426" s="80"/>
      <c r="AF426" s="80"/>
      <c r="AG426" s="80"/>
      <c r="AH426" s="80"/>
      <c r="AI426" s="80"/>
      <c r="AJ426" s="80"/>
      <c r="AK426" s="80"/>
      <c r="AL426" s="80"/>
      <c r="AM426" s="81"/>
      <c r="AN426" s="81"/>
      <c r="AO426" s="81"/>
      <c r="AP426" s="81"/>
      <c r="AQ426" s="81"/>
      <c r="AR426" s="81"/>
      <c r="AS426" s="81"/>
      <c r="AT426" s="81"/>
      <c r="AU426" s="81"/>
      <c r="AV426" s="81"/>
      <c r="AW426" s="81"/>
      <c r="AX426" s="81"/>
      <c r="AY426" s="81"/>
      <c r="AZ426" s="81"/>
      <c r="BA426" s="81"/>
      <c r="BB426" s="81"/>
      <c r="BC426" s="81"/>
      <c r="BD426" s="81"/>
      <c r="BE426" s="81"/>
      <c r="BF426" s="81"/>
      <c r="BG426" s="81"/>
    </row>
    <row r="427" spans="1:59" x14ac:dyDescent="0.4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  <c r="AA427" s="80"/>
      <c r="AB427" s="80"/>
      <c r="AC427" s="80"/>
      <c r="AD427" s="80"/>
      <c r="AE427" s="80"/>
      <c r="AF427" s="80"/>
      <c r="AG427" s="80"/>
      <c r="AH427" s="80"/>
      <c r="AI427" s="80"/>
      <c r="AJ427" s="80"/>
      <c r="AK427" s="80"/>
      <c r="AL427" s="80"/>
      <c r="AM427" s="81"/>
      <c r="AN427" s="81"/>
      <c r="AO427" s="81"/>
      <c r="AP427" s="81"/>
      <c r="AQ427" s="81"/>
      <c r="AR427" s="81"/>
      <c r="AS427" s="81"/>
      <c r="AT427" s="81"/>
      <c r="AU427" s="81"/>
      <c r="AV427" s="81"/>
      <c r="AW427" s="81"/>
      <c r="AX427" s="81"/>
      <c r="AY427" s="81"/>
      <c r="AZ427" s="81"/>
      <c r="BA427" s="81"/>
      <c r="BB427" s="81"/>
      <c r="BC427" s="81"/>
      <c r="BD427" s="81"/>
      <c r="BE427" s="81"/>
      <c r="BF427" s="81"/>
      <c r="BG427" s="81"/>
    </row>
    <row r="428" spans="1:59" x14ac:dyDescent="0.4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  <c r="AA428" s="80"/>
      <c r="AB428" s="80"/>
      <c r="AC428" s="80"/>
      <c r="AD428" s="80"/>
      <c r="AE428" s="80"/>
      <c r="AF428" s="80"/>
      <c r="AG428" s="80"/>
      <c r="AH428" s="80"/>
      <c r="AI428" s="80"/>
      <c r="AJ428" s="80"/>
      <c r="AK428" s="80"/>
      <c r="AL428" s="80"/>
      <c r="AM428" s="81"/>
      <c r="AN428" s="81"/>
      <c r="AO428" s="81"/>
      <c r="AP428" s="81"/>
      <c r="AQ428" s="81"/>
      <c r="AR428" s="81"/>
      <c r="AS428" s="81"/>
      <c r="AT428" s="81"/>
      <c r="AU428" s="81"/>
      <c r="AV428" s="81"/>
      <c r="AW428" s="81"/>
      <c r="AX428" s="81"/>
      <c r="AY428" s="81"/>
      <c r="AZ428" s="81"/>
      <c r="BA428" s="81"/>
      <c r="BB428" s="81"/>
      <c r="BC428" s="81"/>
      <c r="BD428" s="81"/>
      <c r="BE428" s="81"/>
      <c r="BF428" s="81"/>
      <c r="BG428" s="81"/>
    </row>
    <row r="429" spans="1:59" x14ac:dyDescent="0.4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  <c r="AA429" s="80"/>
      <c r="AB429" s="80"/>
      <c r="AC429" s="80"/>
      <c r="AD429" s="80"/>
      <c r="AE429" s="80"/>
      <c r="AF429" s="80"/>
      <c r="AG429" s="80"/>
      <c r="AH429" s="80"/>
      <c r="AI429" s="80"/>
      <c r="AJ429" s="80"/>
      <c r="AK429" s="80"/>
      <c r="AL429" s="80"/>
      <c r="AM429" s="81"/>
      <c r="AN429" s="81"/>
      <c r="AO429" s="81"/>
      <c r="AP429" s="81"/>
      <c r="AQ429" s="81"/>
      <c r="AR429" s="81"/>
      <c r="AS429" s="81"/>
      <c r="AT429" s="81"/>
      <c r="AU429" s="81"/>
      <c r="AV429" s="81"/>
      <c r="AW429" s="81"/>
      <c r="AX429" s="81"/>
      <c r="AY429" s="81"/>
      <c r="AZ429" s="81"/>
      <c r="BA429" s="81"/>
      <c r="BB429" s="81"/>
      <c r="BC429" s="81"/>
      <c r="BD429" s="81"/>
      <c r="BE429" s="81"/>
      <c r="BF429" s="81"/>
      <c r="BG429" s="81"/>
    </row>
    <row r="430" spans="1:59" x14ac:dyDescent="0.4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  <c r="AA430" s="80"/>
      <c r="AB430" s="80"/>
      <c r="AC430" s="80"/>
      <c r="AD430" s="80"/>
      <c r="AE430" s="80"/>
      <c r="AF430" s="80"/>
      <c r="AG430" s="80"/>
      <c r="AH430" s="80"/>
      <c r="AI430" s="80"/>
      <c r="AJ430" s="80"/>
      <c r="AK430" s="80"/>
      <c r="AL430" s="80"/>
      <c r="AM430" s="81"/>
      <c r="AN430" s="81"/>
      <c r="AO430" s="81"/>
      <c r="AP430" s="81"/>
      <c r="AQ430" s="81"/>
      <c r="AR430" s="81"/>
      <c r="AS430" s="81"/>
      <c r="AT430" s="81"/>
      <c r="AU430" s="81"/>
      <c r="AV430" s="81"/>
      <c r="AW430" s="81"/>
      <c r="AX430" s="81"/>
      <c r="AY430" s="81"/>
      <c r="AZ430" s="81"/>
      <c r="BA430" s="81"/>
      <c r="BB430" s="81"/>
      <c r="BC430" s="81"/>
      <c r="BD430" s="81"/>
      <c r="BE430" s="81"/>
      <c r="BF430" s="81"/>
      <c r="BG430" s="81"/>
    </row>
    <row r="431" spans="1:59" x14ac:dyDescent="0.4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  <c r="AA431" s="80"/>
      <c r="AB431" s="80"/>
      <c r="AC431" s="80"/>
      <c r="AD431" s="80"/>
      <c r="AE431" s="80"/>
      <c r="AF431" s="80"/>
      <c r="AG431" s="80"/>
      <c r="AH431" s="80"/>
      <c r="AI431" s="80"/>
      <c r="AJ431" s="80"/>
      <c r="AK431" s="80"/>
      <c r="AL431" s="80"/>
      <c r="AM431" s="81"/>
      <c r="AN431" s="81"/>
      <c r="AO431" s="81"/>
      <c r="AP431" s="81"/>
      <c r="AQ431" s="81"/>
      <c r="AR431" s="81"/>
      <c r="AS431" s="81"/>
      <c r="AT431" s="81"/>
      <c r="AU431" s="81"/>
      <c r="AV431" s="81"/>
      <c r="AW431" s="81"/>
      <c r="AX431" s="81"/>
      <c r="AY431" s="81"/>
      <c r="AZ431" s="81"/>
      <c r="BA431" s="81"/>
      <c r="BB431" s="81"/>
      <c r="BC431" s="81"/>
      <c r="BD431" s="81"/>
      <c r="BE431" s="81"/>
      <c r="BF431" s="81"/>
      <c r="BG431" s="81"/>
    </row>
    <row r="432" spans="1:59" x14ac:dyDescent="0.4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  <c r="AA432" s="80"/>
      <c r="AB432" s="80"/>
      <c r="AC432" s="80"/>
      <c r="AD432" s="80"/>
      <c r="AE432" s="80"/>
      <c r="AF432" s="80"/>
      <c r="AG432" s="80"/>
      <c r="AH432" s="80"/>
      <c r="AI432" s="80"/>
      <c r="AJ432" s="80"/>
      <c r="AK432" s="80"/>
      <c r="AL432" s="80"/>
      <c r="AM432" s="81"/>
      <c r="AN432" s="81"/>
      <c r="AO432" s="81"/>
      <c r="AP432" s="81"/>
      <c r="AQ432" s="81"/>
      <c r="AR432" s="81"/>
      <c r="AS432" s="81"/>
      <c r="AT432" s="81"/>
      <c r="AU432" s="81"/>
      <c r="AV432" s="81"/>
      <c r="AW432" s="81"/>
      <c r="AX432" s="81"/>
      <c r="AY432" s="81"/>
      <c r="AZ432" s="81"/>
      <c r="BA432" s="81"/>
      <c r="BB432" s="81"/>
      <c r="BC432" s="81"/>
      <c r="BD432" s="81"/>
      <c r="BE432" s="81"/>
      <c r="BF432" s="81"/>
      <c r="BG432" s="81"/>
    </row>
    <row r="433" spans="1:59" x14ac:dyDescent="0.4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  <c r="AA433" s="80"/>
      <c r="AB433" s="80"/>
      <c r="AC433" s="80"/>
      <c r="AD433" s="80"/>
      <c r="AE433" s="80"/>
      <c r="AF433" s="80"/>
      <c r="AG433" s="80"/>
      <c r="AH433" s="80"/>
      <c r="AI433" s="80"/>
      <c r="AJ433" s="80"/>
      <c r="AK433" s="80"/>
      <c r="AL433" s="80"/>
      <c r="AM433" s="81"/>
      <c r="AN433" s="81"/>
      <c r="AO433" s="81"/>
      <c r="AP433" s="81"/>
      <c r="AQ433" s="81"/>
      <c r="AR433" s="81"/>
      <c r="AS433" s="81"/>
      <c r="AT433" s="81"/>
      <c r="AU433" s="81"/>
      <c r="AV433" s="81"/>
      <c r="AW433" s="81"/>
      <c r="AX433" s="81"/>
      <c r="AY433" s="81"/>
      <c r="AZ433" s="81"/>
      <c r="BA433" s="81"/>
      <c r="BB433" s="81"/>
      <c r="BC433" s="81"/>
      <c r="BD433" s="81"/>
      <c r="BE433" s="81"/>
      <c r="BF433" s="81"/>
      <c r="BG433" s="81"/>
    </row>
    <row r="434" spans="1:59" x14ac:dyDescent="0.4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  <c r="AA434" s="80"/>
      <c r="AB434" s="80"/>
      <c r="AC434" s="80"/>
      <c r="AD434" s="80"/>
      <c r="AE434" s="80"/>
      <c r="AF434" s="80"/>
      <c r="AG434" s="80"/>
      <c r="AH434" s="80"/>
      <c r="AI434" s="80"/>
      <c r="AJ434" s="80"/>
      <c r="AK434" s="80"/>
      <c r="AL434" s="80"/>
      <c r="AM434" s="81"/>
      <c r="AN434" s="81"/>
      <c r="AO434" s="81"/>
      <c r="AP434" s="81"/>
      <c r="AQ434" s="81"/>
      <c r="AR434" s="81"/>
      <c r="AS434" s="81"/>
      <c r="AT434" s="81"/>
      <c r="AU434" s="81"/>
      <c r="AV434" s="81"/>
      <c r="AW434" s="81"/>
      <c r="AX434" s="81"/>
      <c r="AY434" s="81"/>
      <c r="AZ434" s="81"/>
      <c r="BA434" s="81"/>
      <c r="BB434" s="81"/>
      <c r="BC434" s="81"/>
      <c r="BD434" s="81"/>
      <c r="BE434" s="81"/>
      <c r="BF434" s="81"/>
      <c r="BG434" s="81"/>
    </row>
    <row r="435" spans="1:59" x14ac:dyDescent="0.4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  <c r="AA435" s="80"/>
      <c r="AB435" s="80"/>
      <c r="AC435" s="80"/>
      <c r="AD435" s="80"/>
      <c r="AE435" s="80"/>
      <c r="AF435" s="80"/>
      <c r="AG435" s="80"/>
      <c r="AH435" s="80"/>
      <c r="AI435" s="80"/>
      <c r="AJ435" s="80"/>
      <c r="AK435" s="80"/>
      <c r="AL435" s="80"/>
      <c r="AM435" s="81"/>
      <c r="AN435" s="81"/>
      <c r="AO435" s="81"/>
      <c r="AP435" s="81"/>
      <c r="AQ435" s="81"/>
      <c r="AR435" s="81"/>
      <c r="AS435" s="81"/>
      <c r="AT435" s="81"/>
      <c r="AU435" s="81"/>
      <c r="AV435" s="81"/>
      <c r="AW435" s="81"/>
      <c r="AX435" s="81"/>
      <c r="AY435" s="81"/>
      <c r="AZ435" s="81"/>
      <c r="BA435" s="81"/>
      <c r="BB435" s="81"/>
      <c r="BC435" s="81"/>
      <c r="BD435" s="81"/>
      <c r="BE435" s="81"/>
      <c r="BF435" s="81"/>
      <c r="BG435" s="81"/>
    </row>
    <row r="436" spans="1:59" x14ac:dyDescent="0.4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  <c r="AA436" s="80"/>
      <c r="AB436" s="80"/>
      <c r="AC436" s="80"/>
      <c r="AD436" s="80"/>
      <c r="AE436" s="80"/>
      <c r="AF436" s="80"/>
      <c r="AG436" s="80"/>
      <c r="AH436" s="80"/>
      <c r="AI436" s="80"/>
      <c r="AJ436" s="80"/>
      <c r="AK436" s="80"/>
      <c r="AL436" s="80"/>
      <c r="AM436" s="81"/>
      <c r="AN436" s="81"/>
      <c r="AO436" s="81"/>
      <c r="AP436" s="81"/>
      <c r="AQ436" s="81"/>
      <c r="AR436" s="81"/>
      <c r="AS436" s="81"/>
      <c r="AT436" s="81"/>
      <c r="AU436" s="81"/>
      <c r="AV436" s="81"/>
      <c r="AW436" s="81"/>
      <c r="AX436" s="81"/>
      <c r="AY436" s="81"/>
      <c r="AZ436" s="81"/>
      <c r="BA436" s="81"/>
      <c r="BB436" s="81"/>
      <c r="BC436" s="81"/>
      <c r="BD436" s="81"/>
      <c r="BE436" s="81"/>
      <c r="BF436" s="81"/>
      <c r="BG436" s="81"/>
    </row>
    <row r="437" spans="1:59" x14ac:dyDescent="0.4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  <c r="AA437" s="80"/>
      <c r="AB437" s="80"/>
      <c r="AC437" s="80"/>
      <c r="AD437" s="80"/>
      <c r="AE437" s="80"/>
      <c r="AF437" s="80"/>
      <c r="AG437" s="80"/>
      <c r="AH437" s="80"/>
      <c r="AI437" s="80"/>
      <c r="AJ437" s="80"/>
      <c r="AK437" s="80"/>
      <c r="AL437" s="80"/>
      <c r="AM437" s="81"/>
      <c r="AN437" s="81"/>
      <c r="AO437" s="81"/>
      <c r="AP437" s="81"/>
      <c r="AQ437" s="81"/>
      <c r="AR437" s="81"/>
      <c r="AS437" s="81"/>
      <c r="AT437" s="81"/>
      <c r="AU437" s="81"/>
      <c r="AV437" s="81"/>
      <c r="AW437" s="81"/>
      <c r="AX437" s="81"/>
      <c r="AY437" s="81"/>
      <c r="AZ437" s="81"/>
      <c r="BA437" s="81"/>
      <c r="BB437" s="81"/>
      <c r="BC437" s="81"/>
      <c r="BD437" s="81"/>
      <c r="BE437" s="81"/>
      <c r="BF437" s="81"/>
      <c r="BG437" s="81"/>
    </row>
    <row r="438" spans="1:59" x14ac:dyDescent="0.4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0"/>
      <c r="AC438" s="80"/>
      <c r="AD438" s="80"/>
      <c r="AE438" s="80"/>
      <c r="AF438" s="80"/>
      <c r="AG438" s="80"/>
      <c r="AH438" s="80"/>
      <c r="AI438" s="80"/>
      <c r="AJ438" s="80"/>
      <c r="AK438" s="80"/>
      <c r="AL438" s="80"/>
      <c r="AM438" s="81"/>
      <c r="AN438" s="81"/>
      <c r="AO438" s="81"/>
      <c r="AP438" s="81"/>
      <c r="AQ438" s="81"/>
      <c r="AR438" s="81"/>
      <c r="AS438" s="81"/>
      <c r="AT438" s="81"/>
      <c r="AU438" s="81"/>
      <c r="AV438" s="81"/>
      <c r="AW438" s="81"/>
      <c r="AX438" s="81"/>
      <c r="AY438" s="81"/>
      <c r="AZ438" s="81"/>
      <c r="BA438" s="81"/>
      <c r="BB438" s="81"/>
      <c r="BC438" s="81"/>
      <c r="BD438" s="81"/>
      <c r="BE438" s="81"/>
      <c r="BF438" s="81"/>
      <c r="BG438" s="81"/>
    </row>
    <row r="439" spans="1:59" x14ac:dyDescent="0.4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  <c r="AA439" s="80"/>
      <c r="AB439" s="80"/>
      <c r="AC439" s="80"/>
      <c r="AD439" s="80"/>
      <c r="AE439" s="80"/>
      <c r="AF439" s="80"/>
      <c r="AG439" s="80"/>
      <c r="AH439" s="80"/>
      <c r="AI439" s="80"/>
      <c r="AJ439" s="80"/>
      <c r="AK439" s="80"/>
      <c r="AL439" s="80"/>
      <c r="AM439" s="81"/>
      <c r="AN439" s="81"/>
      <c r="AO439" s="81"/>
      <c r="AP439" s="81"/>
      <c r="AQ439" s="81"/>
      <c r="AR439" s="81"/>
      <c r="AS439" s="81"/>
      <c r="AT439" s="81"/>
      <c r="AU439" s="81"/>
      <c r="AV439" s="81"/>
      <c r="AW439" s="81"/>
      <c r="AX439" s="81"/>
      <c r="AY439" s="81"/>
      <c r="AZ439" s="81"/>
      <c r="BA439" s="81"/>
      <c r="BB439" s="81"/>
      <c r="BC439" s="81"/>
      <c r="BD439" s="81"/>
      <c r="BE439" s="81"/>
      <c r="BF439" s="81"/>
      <c r="BG439" s="81"/>
    </row>
    <row r="440" spans="1:59" x14ac:dyDescent="0.4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  <c r="AA440" s="80"/>
      <c r="AB440" s="80"/>
      <c r="AC440" s="80"/>
      <c r="AD440" s="80"/>
      <c r="AE440" s="80"/>
      <c r="AF440" s="80"/>
      <c r="AG440" s="80"/>
      <c r="AH440" s="80"/>
      <c r="AI440" s="80"/>
      <c r="AJ440" s="80"/>
      <c r="AK440" s="80"/>
      <c r="AL440" s="80"/>
      <c r="AM440" s="81"/>
      <c r="AN440" s="81"/>
      <c r="AO440" s="81"/>
      <c r="AP440" s="81"/>
      <c r="AQ440" s="81"/>
      <c r="AR440" s="81"/>
      <c r="AS440" s="81"/>
      <c r="AT440" s="81"/>
      <c r="AU440" s="81"/>
      <c r="AV440" s="81"/>
      <c r="AW440" s="81"/>
      <c r="AX440" s="81"/>
      <c r="AY440" s="81"/>
      <c r="AZ440" s="81"/>
      <c r="BA440" s="81"/>
      <c r="BB440" s="81"/>
      <c r="BC440" s="81"/>
      <c r="BD440" s="81"/>
      <c r="BE440" s="81"/>
      <c r="BF440" s="81"/>
      <c r="BG440" s="81"/>
    </row>
    <row r="441" spans="1:59" x14ac:dyDescent="0.4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  <c r="AA441" s="80"/>
      <c r="AB441" s="80"/>
      <c r="AC441" s="80"/>
      <c r="AD441" s="80"/>
      <c r="AE441" s="80"/>
      <c r="AF441" s="80"/>
      <c r="AG441" s="80"/>
      <c r="AH441" s="80"/>
      <c r="AI441" s="80"/>
      <c r="AJ441" s="80"/>
      <c r="AK441" s="80"/>
      <c r="AL441" s="80"/>
      <c r="AM441" s="81"/>
      <c r="AN441" s="81"/>
      <c r="AO441" s="81"/>
      <c r="AP441" s="81"/>
      <c r="AQ441" s="81"/>
      <c r="AR441" s="81"/>
      <c r="AS441" s="81"/>
      <c r="AT441" s="81"/>
      <c r="AU441" s="81"/>
      <c r="AV441" s="81"/>
      <c r="AW441" s="81"/>
      <c r="AX441" s="81"/>
      <c r="AY441" s="81"/>
      <c r="AZ441" s="81"/>
      <c r="BA441" s="81"/>
      <c r="BB441" s="81"/>
      <c r="BC441" s="81"/>
      <c r="BD441" s="81"/>
      <c r="BE441" s="81"/>
      <c r="BF441" s="81"/>
      <c r="BG441" s="81"/>
    </row>
    <row r="442" spans="1:59" x14ac:dyDescent="0.4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  <c r="AA442" s="80"/>
      <c r="AB442" s="80"/>
      <c r="AC442" s="80"/>
      <c r="AD442" s="80"/>
      <c r="AE442" s="80"/>
      <c r="AF442" s="80"/>
      <c r="AG442" s="80"/>
      <c r="AH442" s="80"/>
      <c r="AI442" s="80"/>
      <c r="AJ442" s="80"/>
      <c r="AK442" s="80"/>
      <c r="AL442" s="80"/>
      <c r="AM442" s="81"/>
      <c r="AN442" s="81"/>
      <c r="AO442" s="81"/>
      <c r="AP442" s="81"/>
      <c r="AQ442" s="81"/>
      <c r="AR442" s="81"/>
      <c r="AS442" s="81"/>
      <c r="AT442" s="81"/>
      <c r="AU442" s="81"/>
      <c r="AV442" s="81"/>
      <c r="AW442" s="81"/>
      <c r="AX442" s="81"/>
      <c r="AY442" s="81"/>
      <c r="AZ442" s="81"/>
      <c r="BA442" s="81"/>
      <c r="BB442" s="81"/>
      <c r="BC442" s="81"/>
      <c r="BD442" s="81"/>
      <c r="BE442" s="81"/>
      <c r="BF442" s="81"/>
      <c r="BG442" s="81"/>
    </row>
    <row r="443" spans="1:59" x14ac:dyDescent="0.4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  <c r="AA443" s="80"/>
      <c r="AB443" s="80"/>
      <c r="AC443" s="80"/>
      <c r="AD443" s="80"/>
      <c r="AE443" s="80"/>
      <c r="AF443" s="80"/>
      <c r="AG443" s="80"/>
      <c r="AH443" s="80"/>
      <c r="AI443" s="80"/>
      <c r="AJ443" s="80"/>
      <c r="AK443" s="80"/>
      <c r="AL443" s="80"/>
      <c r="AM443" s="81"/>
      <c r="AN443" s="81"/>
      <c r="AO443" s="81"/>
      <c r="AP443" s="81"/>
      <c r="AQ443" s="81"/>
      <c r="AR443" s="81"/>
      <c r="AS443" s="81"/>
      <c r="AT443" s="81"/>
      <c r="AU443" s="81"/>
      <c r="AV443" s="81"/>
      <c r="AW443" s="81"/>
      <c r="AX443" s="81"/>
      <c r="AY443" s="81"/>
      <c r="AZ443" s="81"/>
      <c r="BA443" s="81"/>
      <c r="BB443" s="81"/>
      <c r="BC443" s="81"/>
      <c r="BD443" s="81"/>
      <c r="BE443" s="81"/>
      <c r="BF443" s="81"/>
      <c r="BG443" s="81"/>
    </row>
    <row r="444" spans="1:59" x14ac:dyDescent="0.4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  <c r="AA444" s="80"/>
      <c r="AB444" s="80"/>
      <c r="AC444" s="80"/>
      <c r="AD444" s="80"/>
      <c r="AE444" s="80"/>
      <c r="AF444" s="80"/>
      <c r="AG444" s="80"/>
      <c r="AH444" s="80"/>
      <c r="AI444" s="80"/>
      <c r="AJ444" s="80"/>
      <c r="AK444" s="80"/>
      <c r="AL444" s="80"/>
      <c r="AM444" s="81"/>
      <c r="AN444" s="81"/>
      <c r="AO444" s="81"/>
      <c r="AP444" s="81"/>
      <c r="AQ444" s="81"/>
      <c r="AR444" s="81"/>
      <c r="AS444" s="81"/>
      <c r="AT444" s="81"/>
      <c r="AU444" s="81"/>
      <c r="AV444" s="81"/>
      <c r="AW444" s="81"/>
      <c r="AX444" s="81"/>
      <c r="AY444" s="81"/>
      <c r="AZ444" s="81"/>
      <c r="BA444" s="81"/>
      <c r="BB444" s="81"/>
      <c r="BC444" s="81"/>
      <c r="BD444" s="81"/>
      <c r="BE444" s="81"/>
      <c r="BF444" s="81"/>
      <c r="BG444" s="81"/>
    </row>
    <row r="445" spans="1:59" x14ac:dyDescent="0.4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  <c r="AA445" s="80"/>
      <c r="AB445" s="80"/>
      <c r="AC445" s="80"/>
      <c r="AD445" s="80"/>
      <c r="AE445" s="80"/>
      <c r="AF445" s="80"/>
      <c r="AG445" s="80"/>
      <c r="AH445" s="80"/>
      <c r="AI445" s="80"/>
      <c r="AJ445" s="80"/>
      <c r="AK445" s="80"/>
      <c r="AL445" s="80"/>
      <c r="AM445" s="81"/>
      <c r="AN445" s="81"/>
      <c r="AO445" s="81"/>
      <c r="AP445" s="81"/>
      <c r="AQ445" s="81"/>
      <c r="AR445" s="81"/>
      <c r="AS445" s="81"/>
      <c r="AT445" s="81"/>
      <c r="AU445" s="81"/>
      <c r="AV445" s="81"/>
      <c r="AW445" s="81"/>
      <c r="AX445" s="81"/>
      <c r="AY445" s="81"/>
      <c r="AZ445" s="81"/>
      <c r="BA445" s="81"/>
      <c r="BB445" s="81"/>
      <c r="BC445" s="81"/>
      <c r="BD445" s="81"/>
      <c r="BE445" s="81"/>
      <c r="BF445" s="81"/>
      <c r="BG445" s="81"/>
    </row>
    <row r="446" spans="1:59" x14ac:dyDescent="0.4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  <c r="AA446" s="80"/>
      <c r="AB446" s="80"/>
      <c r="AC446" s="80"/>
      <c r="AD446" s="80"/>
      <c r="AE446" s="80"/>
      <c r="AF446" s="80"/>
      <c r="AG446" s="80"/>
      <c r="AH446" s="80"/>
      <c r="AI446" s="80"/>
      <c r="AJ446" s="80"/>
      <c r="AK446" s="80"/>
      <c r="AL446" s="80"/>
      <c r="AM446" s="81"/>
      <c r="AN446" s="81"/>
      <c r="AO446" s="81"/>
      <c r="AP446" s="81"/>
      <c r="AQ446" s="81"/>
      <c r="AR446" s="81"/>
      <c r="AS446" s="81"/>
      <c r="AT446" s="81"/>
      <c r="AU446" s="81"/>
      <c r="AV446" s="81"/>
      <c r="AW446" s="81"/>
      <c r="AX446" s="81"/>
      <c r="AY446" s="81"/>
      <c r="AZ446" s="81"/>
      <c r="BA446" s="81"/>
      <c r="BB446" s="81"/>
      <c r="BC446" s="81"/>
      <c r="BD446" s="81"/>
      <c r="BE446" s="81"/>
      <c r="BF446" s="81"/>
      <c r="BG446" s="81"/>
    </row>
    <row r="447" spans="1:59" x14ac:dyDescent="0.4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  <c r="AA447" s="80"/>
      <c r="AB447" s="80"/>
      <c r="AC447" s="80"/>
      <c r="AD447" s="80"/>
      <c r="AE447" s="80"/>
      <c r="AF447" s="80"/>
      <c r="AG447" s="80"/>
      <c r="AH447" s="80"/>
      <c r="AI447" s="80"/>
      <c r="AJ447" s="80"/>
      <c r="AK447" s="80"/>
      <c r="AL447" s="80"/>
      <c r="AM447" s="81"/>
      <c r="AN447" s="81"/>
      <c r="AO447" s="81"/>
      <c r="AP447" s="81"/>
      <c r="AQ447" s="81"/>
      <c r="AR447" s="81"/>
      <c r="AS447" s="81"/>
      <c r="AT447" s="81"/>
      <c r="AU447" s="81"/>
      <c r="AV447" s="81"/>
      <c r="AW447" s="81"/>
      <c r="AX447" s="81"/>
      <c r="AY447" s="81"/>
      <c r="AZ447" s="81"/>
      <c r="BA447" s="81"/>
      <c r="BB447" s="81"/>
      <c r="BC447" s="81"/>
      <c r="BD447" s="81"/>
      <c r="BE447" s="81"/>
      <c r="BF447" s="81"/>
      <c r="BG447" s="81"/>
    </row>
    <row r="448" spans="1:59" x14ac:dyDescent="0.4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  <c r="AA448" s="80"/>
      <c r="AB448" s="80"/>
      <c r="AC448" s="80"/>
      <c r="AD448" s="80"/>
      <c r="AE448" s="80"/>
      <c r="AF448" s="80"/>
      <c r="AG448" s="80"/>
      <c r="AH448" s="80"/>
      <c r="AI448" s="80"/>
      <c r="AJ448" s="80"/>
      <c r="AK448" s="80"/>
      <c r="AL448" s="80"/>
      <c r="AM448" s="81"/>
      <c r="AN448" s="81"/>
      <c r="AO448" s="81"/>
      <c r="AP448" s="81"/>
      <c r="AQ448" s="81"/>
      <c r="AR448" s="81"/>
      <c r="AS448" s="81"/>
      <c r="AT448" s="81"/>
      <c r="AU448" s="81"/>
      <c r="AV448" s="81"/>
      <c r="AW448" s="81"/>
      <c r="AX448" s="81"/>
      <c r="AY448" s="81"/>
      <c r="AZ448" s="81"/>
      <c r="BA448" s="81"/>
      <c r="BB448" s="81"/>
      <c r="BC448" s="81"/>
      <c r="BD448" s="81"/>
      <c r="BE448" s="81"/>
      <c r="BF448" s="81"/>
      <c r="BG448" s="81"/>
    </row>
    <row r="449" spans="1:59" x14ac:dyDescent="0.4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  <c r="AA449" s="80"/>
      <c r="AB449" s="80"/>
      <c r="AC449" s="80"/>
      <c r="AD449" s="80"/>
      <c r="AE449" s="80"/>
      <c r="AF449" s="80"/>
      <c r="AG449" s="80"/>
      <c r="AH449" s="80"/>
      <c r="AI449" s="80"/>
      <c r="AJ449" s="80"/>
      <c r="AK449" s="80"/>
      <c r="AL449" s="80"/>
      <c r="AM449" s="81"/>
      <c r="AN449" s="81"/>
      <c r="AO449" s="81"/>
      <c r="AP449" s="81"/>
      <c r="AQ449" s="81"/>
      <c r="AR449" s="81"/>
      <c r="AS449" s="81"/>
      <c r="AT449" s="81"/>
      <c r="AU449" s="81"/>
      <c r="AV449" s="81"/>
      <c r="AW449" s="81"/>
      <c r="AX449" s="81"/>
      <c r="AY449" s="81"/>
      <c r="AZ449" s="81"/>
      <c r="BA449" s="81"/>
      <c r="BB449" s="81"/>
      <c r="BC449" s="81"/>
      <c r="BD449" s="81"/>
      <c r="BE449" s="81"/>
      <c r="BF449" s="81"/>
      <c r="BG449" s="81"/>
    </row>
    <row r="450" spans="1:59" x14ac:dyDescent="0.4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  <c r="AA450" s="80"/>
      <c r="AB450" s="80"/>
      <c r="AC450" s="80"/>
      <c r="AD450" s="80"/>
      <c r="AE450" s="80"/>
      <c r="AF450" s="80"/>
      <c r="AG450" s="80"/>
      <c r="AH450" s="80"/>
      <c r="AI450" s="80"/>
      <c r="AJ450" s="80"/>
      <c r="AK450" s="80"/>
      <c r="AL450" s="80"/>
      <c r="AM450" s="81"/>
      <c r="AN450" s="81"/>
      <c r="AO450" s="81"/>
      <c r="AP450" s="81"/>
      <c r="AQ450" s="81"/>
      <c r="AR450" s="81"/>
      <c r="AS450" s="81"/>
      <c r="AT450" s="81"/>
      <c r="AU450" s="81"/>
      <c r="AV450" s="81"/>
      <c r="AW450" s="81"/>
      <c r="AX450" s="81"/>
      <c r="AY450" s="81"/>
      <c r="AZ450" s="81"/>
      <c r="BA450" s="81"/>
      <c r="BB450" s="81"/>
      <c r="BC450" s="81"/>
      <c r="BD450" s="81"/>
      <c r="BE450" s="81"/>
      <c r="BF450" s="81"/>
      <c r="BG450" s="81"/>
    </row>
    <row r="451" spans="1:59" x14ac:dyDescent="0.4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  <c r="AA451" s="80"/>
      <c r="AB451" s="80"/>
      <c r="AC451" s="80"/>
      <c r="AD451" s="80"/>
      <c r="AE451" s="80"/>
      <c r="AF451" s="80"/>
      <c r="AG451" s="80"/>
      <c r="AH451" s="80"/>
      <c r="AI451" s="80"/>
      <c r="AJ451" s="80"/>
      <c r="AK451" s="80"/>
      <c r="AL451" s="80"/>
      <c r="AM451" s="81"/>
      <c r="AN451" s="81"/>
      <c r="AO451" s="81"/>
      <c r="AP451" s="81"/>
      <c r="AQ451" s="81"/>
      <c r="AR451" s="81"/>
      <c r="AS451" s="81"/>
      <c r="AT451" s="81"/>
      <c r="AU451" s="81"/>
      <c r="AV451" s="81"/>
      <c r="AW451" s="81"/>
      <c r="AX451" s="81"/>
      <c r="AY451" s="81"/>
      <c r="AZ451" s="81"/>
      <c r="BA451" s="81"/>
      <c r="BB451" s="81"/>
      <c r="BC451" s="81"/>
      <c r="BD451" s="81"/>
      <c r="BE451" s="81"/>
      <c r="BF451" s="81"/>
      <c r="BG451" s="81"/>
    </row>
    <row r="452" spans="1:59" x14ac:dyDescent="0.4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  <c r="AA452" s="80"/>
      <c r="AB452" s="80"/>
      <c r="AC452" s="80"/>
      <c r="AD452" s="80"/>
      <c r="AE452" s="80"/>
      <c r="AF452" s="80"/>
      <c r="AG452" s="80"/>
      <c r="AH452" s="80"/>
      <c r="AI452" s="80"/>
      <c r="AJ452" s="80"/>
      <c r="AK452" s="80"/>
      <c r="AL452" s="80"/>
      <c r="AM452" s="81"/>
      <c r="AN452" s="81"/>
      <c r="AO452" s="81"/>
      <c r="AP452" s="81"/>
      <c r="AQ452" s="81"/>
      <c r="AR452" s="81"/>
      <c r="AS452" s="81"/>
      <c r="AT452" s="81"/>
      <c r="AU452" s="81"/>
      <c r="AV452" s="81"/>
      <c r="AW452" s="81"/>
      <c r="AX452" s="81"/>
      <c r="AY452" s="81"/>
      <c r="AZ452" s="81"/>
      <c r="BA452" s="81"/>
      <c r="BB452" s="81"/>
      <c r="BC452" s="81"/>
      <c r="BD452" s="81"/>
      <c r="BE452" s="81"/>
      <c r="BF452" s="81"/>
      <c r="BG452" s="81"/>
    </row>
    <row r="453" spans="1:59" x14ac:dyDescent="0.4">
      <c r="A453" s="80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  <c r="AA453" s="80"/>
      <c r="AB453" s="80"/>
      <c r="AC453" s="80"/>
      <c r="AD453" s="80"/>
      <c r="AE453" s="80"/>
      <c r="AF453" s="80"/>
      <c r="AG453" s="80"/>
      <c r="AH453" s="80"/>
      <c r="AI453" s="80"/>
      <c r="AJ453" s="80"/>
      <c r="AK453" s="80"/>
      <c r="AL453" s="80"/>
      <c r="AM453" s="81"/>
      <c r="AN453" s="81"/>
      <c r="AO453" s="81"/>
      <c r="AP453" s="81"/>
      <c r="AQ453" s="81"/>
      <c r="AR453" s="81"/>
      <c r="AS453" s="81"/>
      <c r="AT453" s="81"/>
      <c r="AU453" s="81"/>
      <c r="AV453" s="81"/>
      <c r="AW453" s="81"/>
      <c r="AX453" s="81"/>
      <c r="AY453" s="81"/>
      <c r="AZ453" s="81"/>
      <c r="BA453" s="81"/>
      <c r="BB453" s="81"/>
      <c r="BC453" s="81"/>
      <c r="BD453" s="81"/>
      <c r="BE453" s="81"/>
      <c r="BF453" s="81"/>
      <c r="BG453" s="81"/>
    </row>
    <row r="454" spans="1:59" x14ac:dyDescent="0.4">
      <c r="A454" s="80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  <c r="AA454" s="80"/>
      <c r="AB454" s="80"/>
      <c r="AC454" s="80"/>
      <c r="AD454" s="80"/>
      <c r="AE454" s="80"/>
      <c r="AF454" s="80"/>
      <c r="AG454" s="80"/>
      <c r="AH454" s="80"/>
      <c r="AI454" s="80"/>
      <c r="AJ454" s="80"/>
      <c r="AK454" s="80"/>
      <c r="AL454" s="80"/>
      <c r="AM454" s="81"/>
      <c r="AN454" s="81"/>
      <c r="AO454" s="81"/>
      <c r="AP454" s="81"/>
      <c r="AQ454" s="81"/>
      <c r="AR454" s="81"/>
      <c r="AS454" s="81"/>
      <c r="AT454" s="81"/>
      <c r="AU454" s="81"/>
      <c r="AV454" s="81"/>
      <c r="AW454" s="81"/>
      <c r="AX454" s="81"/>
      <c r="AY454" s="81"/>
      <c r="AZ454" s="81"/>
      <c r="BA454" s="81"/>
      <c r="BB454" s="81"/>
      <c r="BC454" s="81"/>
      <c r="BD454" s="81"/>
      <c r="BE454" s="81"/>
      <c r="BF454" s="81"/>
      <c r="BG454" s="81"/>
    </row>
    <row r="455" spans="1:59" x14ac:dyDescent="0.4">
      <c r="A455" s="80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  <c r="AA455" s="80"/>
      <c r="AB455" s="80"/>
      <c r="AC455" s="80"/>
      <c r="AD455" s="80"/>
      <c r="AE455" s="80"/>
      <c r="AF455" s="80"/>
      <c r="AG455" s="80"/>
      <c r="AH455" s="80"/>
      <c r="AI455" s="80"/>
      <c r="AJ455" s="80"/>
      <c r="AK455" s="80"/>
      <c r="AL455" s="80"/>
      <c r="AM455" s="81"/>
      <c r="AN455" s="81"/>
      <c r="AO455" s="81"/>
      <c r="AP455" s="81"/>
      <c r="AQ455" s="81"/>
      <c r="AR455" s="81"/>
      <c r="AS455" s="81"/>
      <c r="AT455" s="81"/>
      <c r="AU455" s="81"/>
      <c r="AV455" s="81"/>
      <c r="AW455" s="81"/>
      <c r="AX455" s="81"/>
      <c r="AY455" s="81"/>
      <c r="AZ455" s="81"/>
      <c r="BA455" s="81"/>
      <c r="BB455" s="81"/>
      <c r="BC455" s="81"/>
      <c r="BD455" s="81"/>
      <c r="BE455" s="81"/>
      <c r="BF455" s="81"/>
      <c r="BG455" s="81"/>
    </row>
    <row r="456" spans="1:59" x14ac:dyDescent="0.4">
      <c r="A456" s="80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  <c r="AA456" s="80"/>
      <c r="AB456" s="80"/>
      <c r="AC456" s="80"/>
      <c r="AD456" s="80"/>
      <c r="AE456" s="80"/>
      <c r="AF456" s="80"/>
      <c r="AG456" s="80"/>
      <c r="AH456" s="80"/>
      <c r="AI456" s="80"/>
      <c r="AJ456" s="80"/>
      <c r="AK456" s="80"/>
      <c r="AL456" s="80"/>
      <c r="AM456" s="81"/>
      <c r="AN456" s="81"/>
      <c r="AO456" s="81"/>
      <c r="AP456" s="81"/>
      <c r="AQ456" s="81"/>
      <c r="AR456" s="81"/>
      <c r="AS456" s="81"/>
      <c r="AT456" s="81"/>
      <c r="AU456" s="81"/>
      <c r="AV456" s="81"/>
      <c r="AW456" s="81"/>
      <c r="AX456" s="81"/>
      <c r="AY456" s="81"/>
      <c r="AZ456" s="81"/>
      <c r="BA456" s="81"/>
      <c r="BB456" s="81"/>
      <c r="BC456" s="81"/>
      <c r="BD456" s="81"/>
      <c r="BE456" s="81"/>
      <c r="BF456" s="81"/>
      <c r="BG456" s="81"/>
    </row>
    <row r="457" spans="1:59" x14ac:dyDescent="0.4">
      <c r="A457" s="80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  <c r="AA457" s="80"/>
      <c r="AB457" s="80"/>
      <c r="AC457" s="80"/>
      <c r="AD457" s="80"/>
      <c r="AE457" s="80"/>
      <c r="AF457" s="80"/>
      <c r="AG457" s="80"/>
      <c r="AH457" s="80"/>
      <c r="AI457" s="80"/>
      <c r="AJ457" s="80"/>
      <c r="AK457" s="80"/>
      <c r="AL457" s="80"/>
      <c r="AM457" s="81"/>
      <c r="AN457" s="81"/>
      <c r="AO457" s="81"/>
      <c r="AP457" s="81"/>
      <c r="AQ457" s="81"/>
      <c r="AR457" s="81"/>
      <c r="AS457" s="81"/>
      <c r="AT457" s="81"/>
      <c r="AU457" s="81"/>
      <c r="AV457" s="81"/>
      <c r="AW457" s="81"/>
      <c r="AX457" s="81"/>
      <c r="AY457" s="81"/>
      <c r="AZ457" s="81"/>
      <c r="BA457" s="81"/>
      <c r="BB457" s="81"/>
      <c r="BC457" s="81"/>
      <c r="BD457" s="81"/>
      <c r="BE457" s="81"/>
      <c r="BF457" s="81"/>
      <c r="BG457" s="81"/>
    </row>
    <row r="458" spans="1:59" x14ac:dyDescent="0.4">
      <c r="A458" s="80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  <c r="AA458" s="80"/>
      <c r="AB458" s="80"/>
      <c r="AC458" s="80"/>
      <c r="AD458" s="80"/>
      <c r="AE458" s="80"/>
      <c r="AF458" s="80"/>
      <c r="AG458" s="80"/>
      <c r="AH458" s="80"/>
      <c r="AI458" s="80"/>
      <c r="AJ458" s="80"/>
      <c r="AK458" s="80"/>
      <c r="AL458" s="80"/>
      <c r="AM458" s="81"/>
      <c r="AN458" s="81"/>
      <c r="AO458" s="81"/>
      <c r="AP458" s="81"/>
      <c r="AQ458" s="81"/>
      <c r="AR458" s="81"/>
      <c r="AS458" s="81"/>
      <c r="AT458" s="81"/>
      <c r="AU458" s="81"/>
      <c r="AV458" s="81"/>
      <c r="AW458" s="81"/>
      <c r="AX458" s="81"/>
      <c r="AY458" s="81"/>
      <c r="AZ458" s="81"/>
      <c r="BA458" s="81"/>
      <c r="BB458" s="81"/>
      <c r="BC458" s="81"/>
      <c r="BD458" s="81"/>
      <c r="BE458" s="81"/>
      <c r="BF458" s="81"/>
      <c r="BG458" s="81"/>
    </row>
    <row r="459" spans="1:59" x14ac:dyDescent="0.4">
      <c r="A459" s="80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  <c r="AA459" s="80"/>
      <c r="AB459" s="80"/>
      <c r="AC459" s="80"/>
      <c r="AD459" s="80"/>
      <c r="AE459" s="80"/>
      <c r="AF459" s="80"/>
      <c r="AG459" s="80"/>
      <c r="AH459" s="80"/>
      <c r="AI459" s="80"/>
      <c r="AJ459" s="80"/>
      <c r="AK459" s="80"/>
      <c r="AL459" s="80"/>
      <c r="AM459" s="81"/>
      <c r="AN459" s="81"/>
      <c r="AO459" s="81"/>
      <c r="AP459" s="81"/>
      <c r="AQ459" s="81"/>
      <c r="AR459" s="81"/>
      <c r="AS459" s="81"/>
      <c r="AT459" s="81"/>
      <c r="AU459" s="81"/>
      <c r="AV459" s="81"/>
      <c r="AW459" s="81"/>
      <c r="AX459" s="81"/>
      <c r="AY459" s="81"/>
      <c r="AZ459" s="81"/>
      <c r="BA459" s="81"/>
      <c r="BB459" s="81"/>
      <c r="BC459" s="81"/>
      <c r="BD459" s="81"/>
      <c r="BE459" s="81"/>
      <c r="BF459" s="81"/>
      <c r="BG459" s="81"/>
    </row>
    <row r="460" spans="1:59" x14ac:dyDescent="0.4">
      <c r="A460" s="80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  <c r="AA460" s="80"/>
      <c r="AB460" s="80"/>
      <c r="AC460" s="80"/>
      <c r="AD460" s="80"/>
      <c r="AE460" s="80"/>
      <c r="AF460" s="80"/>
      <c r="AG460" s="80"/>
      <c r="AH460" s="80"/>
      <c r="AI460" s="80"/>
      <c r="AJ460" s="80"/>
      <c r="AK460" s="80"/>
      <c r="AL460" s="80"/>
      <c r="AM460" s="81"/>
      <c r="AN460" s="81"/>
      <c r="AO460" s="81"/>
      <c r="AP460" s="81"/>
      <c r="AQ460" s="81"/>
      <c r="AR460" s="81"/>
      <c r="AS460" s="81"/>
      <c r="AT460" s="81"/>
      <c r="AU460" s="81"/>
      <c r="AV460" s="81"/>
      <c r="AW460" s="81"/>
      <c r="AX460" s="81"/>
      <c r="AY460" s="81"/>
      <c r="AZ460" s="81"/>
      <c r="BA460" s="81"/>
      <c r="BB460" s="81"/>
      <c r="BC460" s="81"/>
      <c r="BD460" s="81"/>
      <c r="BE460" s="81"/>
      <c r="BF460" s="81"/>
      <c r="BG460" s="81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6"/>
  <sheetViews>
    <sheetView topLeftCell="BD71" workbookViewId="0">
      <selection activeCell="BE81" sqref="BE81:BE87"/>
    </sheetView>
  </sheetViews>
  <sheetFormatPr defaultColWidth="8.86328125" defaultRowHeight="12.75" x14ac:dyDescent="0.35"/>
  <sheetData>
    <row r="1" spans="1:106" s="19" customFormat="1" ht="13.15" x14ac:dyDescent="0.4">
      <c r="B1" s="20" t="s">
        <v>22</v>
      </c>
      <c r="C1" s="20"/>
      <c r="D1" s="20"/>
      <c r="E1" s="20"/>
      <c r="F1" s="20"/>
      <c r="G1" s="20"/>
      <c r="H1" s="20"/>
      <c r="BQ1" s="19" t="s">
        <v>4</v>
      </c>
    </row>
    <row r="2" spans="1:106" s="19" customFormat="1" ht="13.15" x14ac:dyDescent="0.4">
      <c r="B2" s="20" t="s">
        <v>23</v>
      </c>
      <c r="C2" s="20"/>
      <c r="D2" s="20"/>
      <c r="E2" s="20"/>
      <c r="F2" s="20"/>
      <c r="G2" s="20"/>
      <c r="H2" s="20"/>
      <c r="BQ2" s="19" t="s">
        <v>4</v>
      </c>
      <c r="BR2" s="19" t="s">
        <v>4</v>
      </c>
      <c r="BS2" s="19" t="s">
        <v>4</v>
      </c>
      <c r="BT2" s="19" t="s">
        <v>4</v>
      </c>
    </row>
    <row r="3" spans="1:106" s="19" customFormat="1" ht="13.5" thickBot="1" x14ac:dyDescent="0.45">
      <c r="B3" s="20" t="s">
        <v>24</v>
      </c>
      <c r="C3" s="20"/>
      <c r="D3" s="20"/>
      <c r="E3" s="20"/>
      <c r="F3" s="20"/>
      <c r="G3" s="20"/>
      <c r="H3" s="20"/>
    </row>
    <row r="4" spans="1:106" s="19" customFormat="1" ht="13.5" thickTop="1" x14ac:dyDescent="0.4">
      <c r="A4" s="21"/>
      <c r="B4" s="21"/>
      <c r="C4" s="21">
        <v>1</v>
      </c>
      <c r="D4" s="21">
        <v>2</v>
      </c>
      <c r="E4" s="21">
        <f t="shared" ref="E4:BL4" si="0">D4+1</f>
        <v>3</v>
      </c>
      <c r="F4" s="21">
        <f t="shared" si="0"/>
        <v>4</v>
      </c>
      <c r="G4" s="21">
        <f t="shared" si="0"/>
        <v>5</v>
      </c>
      <c r="H4" s="21">
        <f t="shared" si="0"/>
        <v>6</v>
      </c>
      <c r="I4" s="21">
        <f t="shared" si="0"/>
        <v>7</v>
      </c>
      <c r="J4" s="21">
        <f t="shared" si="0"/>
        <v>8</v>
      </c>
      <c r="K4" s="21">
        <f t="shared" si="0"/>
        <v>9</v>
      </c>
      <c r="L4" s="21">
        <f t="shared" si="0"/>
        <v>10</v>
      </c>
      <c r="M4" s="21">
        <f t="shared" si="0"/>
        <v>11</v>
      </c>
      <c r="N4" s="21">
        <f t="shared" si="0"/>
        <v>12</v>
      </c>
      <c r="O4" s="21">
        <f t="shared" si="0"/>
        <v>13</v>
      </c>
      <c r="P4" s="21">
        <f t="shared" si="0"/>
        <v>14</v>
      </c>
      <c r="Q4" s="21">
        <f t="shared" si="0"/>
        <v>15</v>
      </c>
      <c r="R4" s="21">
        <f t="shared" si="0"/>
        <v>16</v>
      </c>
      <c r="S4" s="21">
        <f t="shared" si="0"/>
        <v>17</v>
      </c>
      <c r="T4" s="21">
        <f t="shared" si="0"/>
        <v>18</v>
      </c>
      <c r="U4" s="21">
        <f t="shared" si="0"/>
        <v>19</v>
      </c>
      <c r="V4" s="21">
        <f t="shared" si="0"/>
        <v>20</v>
      </c>
      <c r="W4" s="21">
        <f t="shared" si="0"/>
        <v>21</v>
      </c>
      <c r="X4" s="21">
        <f t="shared" si="0"/>
        <v>22</v>
      </c>
      <c r="Y4" s="21">
        <f t="shared" si="0"/>
        <v>23</v>
      </c>
      <c r="Z4" s="21">
        <f t="shared" si="0"/>
        <v>24</v>
      </c>
      <c r="AA4" s="21">
        <f t="shared" si="0"/>
        <v>25</v>
      </c>
      <c r="AB4" s="21">
        <f t="shared" si="0"/>
        <v>26</v>
      </c>
      <c r="AC4" s="21">
        <f t="shared" si="0"/>
        <v>27</v>
      </c>
      <c r="AD4" s="21">
        <f t="shared" si="0"/>
        <v>28</v>
      </c>
      <c r="AE4" s="21">
        <f t="shared" si="0"/>
        <v>29</v>
      </c>
      <c r="AF4" s="21">
        <f t="shared" si="0"/>
        <v>30</v>
      </c>
      <c r="AG4" s="21">
        <f t="shared" si="0"/>
        <v>31</v>
      </c>
      <c r="AH4" s="21">
        <f t="shared" si="0"/>
        <v>32</v>
      </c>
      <c r="AI4" s="21">
        <f t="shared" si="0"/>
        <v>33</v>
      </c>
      <c r="AJ4" s="21">
        <f t="shared" si="0"/>
        <v>34</v>
      </c>
      <c r="AK4" s="21">
        <f t="shared" si="0"/>
        <v>35</v>
      </c>
      <c r="AL4" s="21">
        <f t="shared" si="0"/>
        <v>36</v>
      </c>
      <c r="AM4" s="21">
        <f t="shared" si="0"/>
        <v>37</v>
      </c>
      <c r="AN4" s="21">
        <f t="shared" si="0"/>
        <v>38</v>
      </c>
      <c r="AO4" s="21">
        <f t="shared" si="0"/>
        <v>39</v>
      </c>
      <c r="AP4" s="21">
        <f t="shared" si="0"/>
        <v>40</v>
      </c>
      <c r="AQ4" s="21">
        <f t="shared" si="0"/>
        <v>41</v>
      </c>
      <c r="AR4" s="21">
        <f t="shared" si="0"/>
        <v>42</v>
      </c>
      <c r="AS4" s="21">
        <f t="shared" si="0"/>
        <v>43</v>
      </c>
      <c r="AT4" s="21">
        <f t="shared" si="0"/>
        <v>44</v>
      </c>
      <c r="AU4" s="21">
        <f t="shared" si="0"/>
        <v>45</v>
      </c>
      <c r="AV4" s="21">
        <f t="shared" si="0"/>
        <v>46</v>
      </c>
      <c r="AW4" s="21">
        <f t="shared" si="0"/>
        <v>47</v>
      </c>
      <c r="AX4" s="21">
        <f t="shared" si="0"/>
        <v>48</v>
      </c>
      <c r="AY4" s="21">
        <f t="shared" si="0"/>
        <v>49</v>
      </c>
      <c r="AZ4" s="21">
        <f t="shared" si="0"/>
        <v>50</v>
      </c>
      <c r="BA4" s="21">
        <f t="shared" si="0"/>
        <v>51</v>
      </c>
      <c r="BB4" s="21">
        <f t="shared" si="0"/>
        <v>52</v>
      </c>
      <c r="BC4" s="21">
        <f t="shared" si="0"/>
        <v>53</v>
      </c>
      <c r="BD4" s="21">
        <f t="shared" si="0"/>
        <v>54</v>
      </c>
      <c r="BE4" s="21">
        <f t="shared" si="0"/>
        <v>55</v>
      </c>
      <c r="BF4" s="21">
        <f t="shared" si="0"/>
        <v>56</v>
      </c>
      <c r="BG4" s="21">
        <f t="shared" si="0"/>
        <v>57</v>
      </c>
      <c r="BH4" s="21">
        <f t="shared" si="0"/>
        <v>58</v>
      </c>
      <c r="BI4" s="21">
        <f t="shared" si="0"/>
        <v>59</v>
      </c>
      <c r="BJ4" s="21">
        <f t="shared" si="0"/>
        <v>60</v>
      </c>
      <c r="BK4" s="21">
        <f t="shared" si="0"/>
        <v>61</v>
      </c>
      <c r="BL4" s="21">
        <f t="shared" si="0"/>
        <v>62</v>
      </c>
      <c r="BM4" s="21"/>
      <c r="BN4" s="21" t="s">
        <v>25</v>
      </c>
      <c r="BO4" s="22" t="s">
        <v>26</v>
      </c>
      <c r="BP4" s="22" t="s">
        <v>27</v>
      </c>
      <c r="BQ4" s="21"/>
      <c r="BR4" s="21"/>
      <c r="BS4" s="21" t="s">
        <v>28</v>
      </c>
      <c r="BT4" s="21"/>
      <c r="BV4" s="19" t="s">
        <v>4</v>
      </c>
    </row>
    <row r="5" spans="1:106" s="19" customFormat="1" ht="13.15" x14ac:dyDescent="0.4">
      <c r="A5" s="23" t="s">
        <v>29</v>
      </c>
      <c r="B5" s="23"/>
      <c r="C5" s="23" t="s">
        <v>30</v>
      </c>
      <c r="D5" s="23" t="s">
        <v>30</v>
      </c>
      <c r="E5" s="23" t="s">
        <v>30</v>
      </c>
      <c r="F5" s="23" t="s">
        <v>31</v>
      </c>
      <c r="G5" s="23" t="s">
        <v>31</v>
      </c>
      <c r="H5" s="23" t="s">
        <v>31</v>
      </c>
      <c r="I5" s="23" t="s">
        <v>31</v>
      </c>
      <c r="J5" s="23" t="s">
        <v>32</v>
      </c>
      <c r="K5" s="23" t="s">
        <v>33</v>
      </c>
      <c r="L5" s="23" t="s">
        <v>34</v>
      </c>
      <c r="M5" s="23" t="s">
        <v>34</v>
      </c>
      <c r="N5" s="23" t="s">
        <v>35</v>
      </c>
      <c r="O5" s="23" t="s">
        <v>36</v>
      </c>
      <c r="P5" s="23" t="s">
        <v>36</v>
      </c>
      <c r="Q5" s="23" t="s">
        <v>37</v>
      </c>
      <c r="R5" s="23" t="s">
        <v>38</v>
      </c>
      <c r="S5" s="24" t="s">
        <v>39</v>
      </c>
      <c r="T5" s="23" t="s">
        <v>40</v>
      </c>
      <c r="U5" s="23" t="s">
        <v>41</v>
      </c>
      <c r="V5" s="23" t="s">
        <v>42</v>
      </c>
      <c r="W5" s="23" t="s">
        <v>43</v>
      </c>
      <c r="X5" s="23" t="s">
        <v>44</v>
      </c>
      <c r="Y5" s="23" t="s">
        <v>45</v>
      </c>
      <c r="Z5" s="23" t="s">
        <v>45</v>
      </c>
      <c r="AA5" s="23" t="s">
        <v>46</v>
      </c>
      <c r="AB5" s="24" t="s">
        <v>47</v>
      </c>
      <c r="AC5" s="23" t="s">
        <v>48</v>
      </c>
      <c r="AD5" s="23" t="s">
        <v>49</v>
      </c>
      <c r="AE5" s="23" t="s">
        <v>50</v>
      </c>
      <c r="AF5" s="23" t="s">
        <v>51</v>
      </c>
      <c r="AG5" s="23" t="s">
        <v>52</v>
      </c>
      <c r="AH5" s="23" t="s">
        <v>52</v>
      </c>
      <c r="AI5" s="23" t="s">
        <v>53</v>
      </c>
      <c r="AJ5" s="23" t="s">
        <v>54</v>
      </c>
      <c r="AK5" s="23" t="s">
        <v>55</v>
      </c>
      <c r="AL5" s="23" t="s">
        <v>55</v>
      </c>
      <c r="AM5" s="23" t="s">
        <v>56</v>
      </c>
      <c r="AN5" s="23" t="s">
        <v>57</v>
      </c>
      <c r="AO5" s="23" t="s">
        <v>57</v>
      </c>
      <c r="AP5" s="23" t="s">
        <v>58</v>
      </c>
      <c r="AQ5" s="23" t="s">
        <v>59</v>
      </c>
      <c r="AR5" s="23" t="s">
        <v>59</v>
      </c>
      <c r="AS5" s="23" t="s">
        <v>59</v>
      </c>
      <c r="AT5" s="23" t="s">
        <v>59</v>
      </c>
      <c r="AU5" s="23" t="s">
        <v>60</v>
      </c>
      <c r="AV5" s="23" t="s">
        <v>61</v>
      </c>
      <c r="AW5" s="24" t="s">
        <v>62</v>
      </c>
      <c r="AX5" s="23" t="s">
        <v>63</v>
      </c>
      <c r="AY5" s="23" t="s">
        <v>64</v>
      </c>
      <c r="AZ5" s="23" t="s">
        <v>65</v>
      </c>
      <c r="BA5" s="23" t="s">
        <v>66</v>
      </c>
      <c r="BB5" s="23" t="s">
        <v>67</v>
      </c>
      <c r="BC5" s="23" t="s">
        <v>68</v>
      </c>
      <c r="BD5" s="23" t="s">
        <v>68</v>
      </c>
      <c r="BE5" s="23" t="s">
        <v>68</v>
      </c>
      <c r="BF5" s="23" t="s">
        <v>69</v>
      </c>
      <c r="BG5" s="23" t="s">
        <v>69</v>
      </c>
      <c r="BH5" s="23" t="s">
        <v>70</v>
      </c>
      <c r="BI5" s="23" t="s">
        <v>70</v>
      </c>
      <c r="BJ5" s="23" t="s">
        <v>71</v>
      </c>
      <c r="BK5" s="23" t="s">
        <v>71</v>
      </c>
      <c r="BL5" s="23" t="s">
        <v>72</v>
      </c>
      <c r="BM5" s="24" t="s">
        <v>73</v>
      </c>
      <c r="BN5" s="23"/>
      <c r="BO5" s="23"/>
      <c r="BP5" s="23"/>
      <c r="BQ5" s="23"/>
      <c r="BR5" s="23"/>
      <c r="BS5" s="23" t="s">
        <v>60</v>
      </c>
      <c r="BT5" s="23"/>
      <c r="BU5" s="25"/>
    </row>
    <row r="6" spans="1:106" s="19" customFormat="1" ht="13.5" thickBot="1" x14ac:dyDescent="0.45">
      <c r="A6" s="26" t="s">
        <v>74</v>
      </c>
      <c r="B6" s="26"/>
      <c r="C6" s="26">
        <v>1976</v>
      </c>
      <c r="D6" s="26">
        <v>1992</v>
      </c>
      <c r="E6" s="26" t="s">
        <v>75</v>
      </c>
      <c r="F6" s="26">
        <v>1890</v>
      </c>
      <c r="G6" s="26">
        <v>1982</v>
      </c>
      <c r="H6" s="26">
        <v>1989</v>
      </c>
      <c r="I6" s="26">
        <v>2002</v>
      </c>
      <c r="J6" s="26">
        <v>1945</v>
      </c>
      <c r="K6" s="26">
        <v>1982</v>
      </c>
      <c r="L6" s="26">
        <v>1986</v>
      </c>
      <c r="M6" s="26">
        <v>1990</v>
      </c>
      <c r="N6" s="26">
        <v>2004</v>
      </c>
      <c r="O6" s="26">
        <v>1921</v>
      </c>
      <c r="P6" s="26">
        <v>1932</v>
      </c>
      <c r="Q6" s="26">
        <v>1979</v>
      </c>
      <c r="R6" s="26" t="s">
        <v>76</v>
      </c>
      <c r="S6" s="26" t="s">
        <v>77</v>
      </c>
      <c r="T6" s="26" t="s">
        <v>78</v>
      </c>
      <c r="U6" s="26">
        <v>1999</v>
      </c>
      <c r="V6" s="26" t="s">
        <v>79</v>
      </c>
      <c r="W6" s="26" t="s">
        <v>80</v>
      </c>
      <c r="X6" s="26">
        <v>1948</v>
      </c>
      <c r="Y6" s="26">
        <v>1979</v>
      </c>
      <c r="Z6" s="26">
        <v>1982</v>
      </c>
      <c r="AA6" s="26">
        <v>1932</v>
      </c>
      <c r="AB6" s="26">
        <v>2004</v>
      </c>
      <c r="AC6" s="26" t="s">
        <v>81</v>
      </c>
      <c r="AD6" s="26" t="s">
        <v>82</v>
      </c>
      <c r="AE6" s="26" t="s">
        <v>83</v>
      </c>
      <c r="AF6" s="26">
        <v>2002</v>
      </c>
      <c r="AG6" s="26">
        <v>1928</v>
      </c>
      <c r="AH6" s="26">
        <v>1982</v>
      </c>
      <c r="AI6" s="26" t="s">
        <v>84</v>
      </c>
      <c r="AJ6" s="26">
        <v>1980</v>
      </c>
      <c r="AK6" s="26">
        <v>1984</v>
      </c>
      <c r="AL6" s="26">
        <v>1987</v>
      </c>
      <c r="AM6" s="26" t="s">
        <v>85</v>
      </c>
      <c r="AN6" s="26">
        <v>1931</v>
      </c>
      <c r="AO6" s="26">
        <v>1985</v>
      </c>
      <c r="AP6" s="26">
        <v>1933</v>
      </c>
      <c r="AQ6" s="26">
        <v>1917</v>
      </c>
      <c r="AR6" s="26">
        <v>1947</v>
      </c>
      <c r="AS6" s="26">
        <v>1957</v>
      </c>
      <c r="AT6" s="26" t="s">
        <v>86</v>
      </c>
      <c r="AU6" s="26">
        <v>1995</v>
      </c>
      <c r="AV6" s="26" t="s">
        <v>87</v>
      </c>
      <c r="AW6" s="26">
        <v>1995</v>
      </c>
      <c r="AX6" s="26" t="s">
        <v>88</v>
      </c>
      <c r="AY6" s="26">
        <v>1996</v>
      </c>
      <c r="AZ6" s="26">
        <v>1991</v>
      </c>
      <c r="BA6" s="26" t="s">
        <v>89</v>
      </c>
      <c r="BB6" s="26" t="s">
        <v>90</v>
      </c>
      <c r="BC6" s="26">
        <v>1834</v>
      </c>
      <c r="BD6" s="26" t="s">
        <v>91</v>
      </c>
      <c r="BE6" s="26">
        <v>1932</v>
      </c>
      <c r="BF6" s="26">
        <v>1790</v>
      </c>
      <c r="BG6" s="26">
        <v>1933</v>
      </c>
      <c r="BH6" s="26">
        <v>1891</v>
      </c>
      <c r="BI6" s="26" t="s">
        <v>92</v>
      </c>
      <c r="BJ6" s="26" t="s">
        <v>93</v>
      </c>
      <c r="BK6" s="26">
        <v>1998</v>
      </c>
      <c r="BL6" s="26">
        <v>1975</v>
      </c>
      <c r="BM6" s="26" t="s">
        <v>1</v>
      </c>
      <c r="BN6" s="26"/>
      <c r="BO6" s="26"/>
      <c r="BP6" s="26"/>
      <c r="BQ6" s="26"/>
      <c r="BR6" s="26"/>
      <c r="BS6" s="26">
        <v>1995</v>
      </c>
      <c r="BT6" s="26"/>
    </row>
    <row r="7" spans="1:106" s="19" customFormat="1" ht="13.5" thickTop="1" x14ac:dyDescent="0.4">
      <c r="B7" s="19" t="s">
        <v>5</v>
      </c>
      <c r="C7" s="27">
        <v>4.5445392443588473</v>
      </c>
      <c r="D7" s="27">
        <v>7.4361746134132822E-2</v>
      </c>
      <c r="E7" s="27">
        <v>-5.0820585914211129</v>
      </c>
      <c r="F7" s="27">
        <v>8.559629063351748</v>
      </c>
      <c r="G7" s="27">
        <v>5.3752894979128385</v>
      </c>
      <c r="H7" s="27">
        <v>5.6965819253492311</v>
      </c>
      <c r="I7" s="27">
        <v>-4.4696552060246368</v>
      </c>
      <c r="J7" s="27">
        <v>-5.56090531843404</v>
      </c>
      <c r="K7" s="27">
        <v>-2.3177137616173571</v>
      </c>
      <c r="L7" s="27">
        <v>-5.5560334181589894</v>
      </c>
      <c r="M7" s="27">
        <v>1.3068451567076034</v>
      </c>
      <c r="N7" s="27">
        <v>2.0933998221801087</v>
      </c>
      <c r="O7" s="27"/>
      <c r="P7" s="27"/>
      <c r="Q7" s="27">
        <v>-8.3252343278711667</v>
      </c>
      <c r="R7" s="27">
        <v>-7.2432132442334147</v>
      </c>
      <c r="S7" s="27">
        <v>3.5126233306129073</v>
      </c>
      <c r="T7" s="27">
        <v>9.3697266512816633</v>
      </c>
      <c r="U7" s="27">
        <v>0.97312784679448594</v>
      </c>
      <c r="V7" s="27">
        <v>3.9088148484264007</v>
      </c>
      <c r="W7" s="27">
        <v>0.89131503104988852</v>
      </c>
      <c r="X7" s="27">
        <v>-25.797647176934323</v>
      </c>
      <c r="Y7" s="27">
        <v>-5.5393112166295611</v>
      </c>
      <c r="Z7" s="27">
        <v>-3.9640915621657724</v>
      </c>
      <c r="AA7" s="27">
        <v>4.8186710745017569</v>
      </c>
      <c r="AB7" s="27">
        <v>-2.97705946401573</v>
      </c>
      <c r="AC7" s="27">
        <v>0.12084403568040081</v>
      </c>
      <c r="AD7" s="27">
        <v>-8.0894071108072794</v>
      </c>
      <c r="AE7" s="27">
        <v>-0.14110586282056747</v>
      </c>
      <c r="AF7" s="27">
        <v>1.5819686614395811</v>
      </c>
      <c r="AG7" s="27">
        <v>4.5477980215692826</v>
      </c>
      <c r="AH7" s="27">
        <v>6.6563444097430313</v>
      </c>
      <c r="AI7" s="27">
        <v>0.83551904892544826</v>
      </c>
      <c r="AJ7" s="27">
        <v>-2.4322797327285262</v>
      </c>
      <c r="AK7" s="27">
        <v>3.6504795988052896</v>
      </c>
      <c r="AL7" s="27">
        <v>2.9092508731281441</v>
      </c>
      <c r="AM7" s="27">
        <v>2.5814700016997483</v>
      </c>
      <c r="AN7" s="27">
        <v>4.8108859357925082</v>
      </c>
      <c r="AO7" s="27">
        <v>-1.9351942858577109</v>
      </c>
      <c r="AP7" s="27">
        <v>5.761551567740919</v>
      </c>
      <c r="AQ7" s="27"/>
      <c r="AR7" s="27"/>
      <c r="AS7" s="27">
        <v>3.1052778553747329</v>
      </c>
      <c r="AT7" s="27">
        <v>-4.1309367194964146</v>
      </c>
      <c r="AV7" s="27">
        <v>1.1633943382467482</v>
      </c>
      <c r="AW7" s="27">
        <v>11.597995802906835</v>
      </c>
      <c r="AX7" s="27">
        <v>-2.8715693291049615</v>
      </c>
      <c r="AY7" s="27">
        <v>5.4806904224968811</v>
      </c>
      <c r="AZ7" s="27">
        <v>-0.88896420841296786</v>
      </c>
      <c r="BA7" s="27">
        <v>1.4562788925277514</v>
      </c>
      <c r="BB7" s="27">
        <v>-11.530571032183056</v>
      </c>
      <c r="BC7" s="27">
        <v>3.5250448244231736</v>
      </c>
      <c r="BD7" s="27">
        <v>-1.3246216854088777</v>
      </c>
      <c r="BE7" s="27">
        <v>2.7320079030785038</v>
      </c>
      <c r="BF7" s="27"/>
      <c r="BG7" s="27">
        <v>-9.9440075158682468</v>
      </c>
      <c r="BH7" s="27"/>
      <c r="BI7" s="27">
        <v>-1.4940368960565831</v>
      </c>
      <c r="BJ7" s="27">
        <v>-10.860486363771304</v>
      </c>
      <c r="BK7" s="27">
        <v>2.8799338842250943</v>
      </c>
      <c r="BL7" s="27">
        <v>6.3588469750169851</v>
      </c>
      <c r="BM7" s="27">
        <f>AVERAGE($C7:$BL7)</f>
        <v>-0.17446537706436224</v>
      </c>
      <c r="BN7" s="27">
        <f>VAR($C7:$BL7)</f>
        <v>39.071483168476846</v>
      </c>
      <c r="BO7" s="27">
        <f>STDEV($C7:$BL7)</f>
        <v>6.2507186121658718</v>
      </c>
      <c r="BP7" s="27">
        <f>AVERAGE($C$7:$BL$9)</f>
        <v>-1.2382456225749643</v>
      </c>
      <c r="BS7" s="27">
        <v>3.9700947696518218</v>
      </c>
      <c r="BU7" s="19" t="s">
        <v>4</v>
      </c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</row>
    <row r="8" spans="1:106" s="19" customFormat="1" ht="13.15" x14ac:dyDescent="0.4">
      <c r="B8" s="19" t="s">
        <v>6</v>
      </c>
      <c r="C8" s="27">
        <v>-4.4007452679649557</v>
      </c>
      <c r="D8" s="27">
        <v>1.7160862761190554</v>
      </c>
      <c r="E8" s="27">
        <v>5.8498861871911778</v>
      </c>
      <c r="F8" s="27">
        <v>6.4539137993653073</v>
      </c>
      <c r="G8" s="27">
        <v>-0.25440853450643397</v>
      </c>
      <c r="H8" s="27">
        <v>1.0424635604994181</v>
      </c>
      <c r="I8" s="27">
        <v>-1.9215183091903287</v>
      </c>
      <c r="J8" s="27">
        <v>2.0544151488445017</v>
      </c>
      <c r="K8" s="27">
        <v>-3.0019322920727842</v>
      </c>
      <c r="L8" s="27">
        <v>3.2277795430524447</v>
      </c>
      <c r="M8" s="27">
        <v>-2.181788292770348</v>
      </c>
      <c r="N8" s="27">
        <v>1.5043457819913897</v>
      </c>
      <c r="O8" s="27"/>
      <c r="P8" s="27">
        <v>0.91100457085901976</v>
      </c>
      <c r="Q8" s="27">
        <v>-2.3048319814398588</v>
      </c>
      <c r="R8" s="27">
        <v>-21.661153502335885</v>
      </c>
      <c r="S8" s="27">
        <v>-1.8643905786376314</v>
      </c>
      <c r="T8" s="27">
        <v>9.1564978705495292</v>
      </c>
      <c r="U8" s="27">
        <v>3.2599135599911566</v>
      </c>
      <c r="V8" s="27">
        <v>-4.040215437910355</v>
      </c>
      <c r="W8" s="27">
        <v>2.9606798950448043</v>
      </c>
      <c r="X8" s="27">
        <v>-50.892685417352645</v>
      </c>
      <c r="Y8" s="27">
        <v>0.30576041041054935</v>
      </c>
      <c r="Z8" s="27">
        <v>-4.3682059816631096</v>
      </c>
      <c r="AA8" s="27">
        <v>-3.5766552522129569</v>
      </c>
      <c r="AB8" s="27">
        <v>2.0654012829680157</v>
      </c>
      <c r="AC8" s="27">
        <v>-5.7644130065958699</v>
      </c>
      <c r="AD8" s="27">
        <v>-0.79271540048565514</v>
      </c>
      <c r="AE8" s="27">
        <v>-0.33845098598701551</v>
      </c>
      <c r="AF8" s="27">
        <v>1.6060242203542074</v>
      </c>
      <c r="AG8" s="27">
        <v>4.3576718675181425</v>
      </c>
      <c r="AH8" s="27">
        <v>5.9123850477727835</v>
      </c>
      <c r="AI8" s="27">
        <v>4.662970736073957</v>
      </c>
      <c r="AJ8" s="27">
        <v>-2.2193634566740505</v>
      </c>
      <c r="AK8" s="27">
        <v>3.4140901931718481</v>
      </c>
      <c r="AL8" s="27">
        <v>0.9461756064386595</v>
      </c>
      <c r="AM8" s="27">
        <v>1.1934171688910977</v>
      </c>
      <c r="AN8" s="27">
        <v>8.7323530022397797</v>
      </c>
      <c r="AO8" s="27">
        <v>-15.2609324948617</v>
      </c>
      <c r="AP8" s="27">
        <v>0.82320544019223174</v>
      </c>
      <c r="AQ8" s="27"/>
      <c r="AR8" s="27"/>
      <c r="AS8" s="27">
        <v>6.6536357431574267</v>
      </c>
      <c r="AT8" s="27">
        <v>-3.4839326356850497</v>
      </c>
      <c r="AV8" s="27">
        <v>-11.44382039139613</v>
      </c>
      <c r="AW8" s="27">
        <v>3.127313454218994</v>
      </c>
      <c r="AX8" s="27">
        <v>2.8096505086643075</v>
      </c>
      <c r="AY8" s="27">
        <v>4.202250689913356</v>
      </c>
      <c r="AZ8" s="27">
        <v>5.3562371942264653</v>
      </c>
      <c r="BA8" s="27">
        <v>-0.90109330592710313</v>
      </c>
      <c r="BB8" s="27">
        <v>-9.2298604008404173</v>
      </c>
      <c r="BC8" s="27">
        <v>-2.0212470874457433</v>
      </c>
      <c r="BD8" s="27">
        <v>0.73714820662644787</v>
      </c>
      <c r="BE8" s="27">
        <v>-1.1348713801914601</v>
      </c>
      <c r="BF8" s="27"/>
      <c r="BG8" s="27">
        <v>-8.3916017832396221</v>
      </c>
      <c r="BH8" s="27"/>
      <c r="BI8" s="27">
        <v>11.793393093563044</v>
      </c>
      <c r="BJ8" s="27">
        <v>2.7045653107502954</v>
      </c>
      <c r="BK8" s="27">
        <v>-1.802879305294991</v>
      </c>
      <c r="BL8" s="27">
        <v>4.240756427003145</v>
      </c>
      <c r="BM8" s="27">
        <f t="shared" ref="BM8:BM13" si="1">AVERAGE(C8:BL8)</f>
        <v>-0.88343429794677775</v>
      </c>
      <c r="BN8" s="27">
        <f t="shared" ref="BN8:BN13" si="2">VAR($C8:$BL8)</f>
        <v>78.85471321805197</v>
      </c>
      <c r="BO8" s="27">
        <f t="shared" ref="BO8:BO13" si="3">STDEV($C8:$BL8)</f>
        <v>8.8800176361340615</v>
      </c>
      <c r="BP8" s="27">
        <f>VAR($C$7:$BL$9)</f>
        <v>77.527664293897445</v>
      </c>
      <c r="BS8" s="27">
        <v>-10.345143728252193</v>
      </c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</row>
    <row r="9" spans="1:106" s="19" customFormat="1" ht="13.15" x14ac:dyDescent="0.4">
      <c r="B9" s="19" t="s">
        <v>7</v>
      </c>
      <c r="C9" s="27">
        <v>-37.281248000883259</v>
      </c>
      <c r="D9" s="27">
        <v>-1.3884385874210925</v>
      </c>
      <c r="E9" s="27">
        <v>5.1567890449097264</v>
      </c>
      <c r="F9" s="27">
        <v>13.489976852862839</v>
      </c>
      <c r="G9" s="27">
        <v>-7.3523207270089319</v>
      </c>
      <c r="H9" s="27">
        <v>-3.3256755812738348</v>
      </c>
      <c r="I9" s="27">
        <v>-5.471503891587826</v>
      </c>
      <c r="J9" s="27">
        <v>2.1522497185061606</v>
      </c>
      <c r="K9" s="27">
        <v>-0.96967070873489325</v>
      </c>
      <c r="L9" s="27">
        <v>5.8344933531488952</v>
      </c>
      <c r="M9" s="27">
        <v>1.34032086299678</v>
      </c>
      <c r="N9" s="27">
        <v>1.5415927591541756</v>
      </c>
      <c r="O9" s="27"/>
      <c r="P9" s="27">
        <v>0.27174004744843216</v>
      </c>
      <c r="Q9" s="27">
        <v>-8.5338292953615955</v>
      </c>
      <c r="R9" s="27">
        <v>-10.783836117073985</v>
      </c>
      <c r="S9" s="27">
        <v>-3.4187073750942543</v>
      </c>
      <c r="T9" s="27">
        <v>3.0614133174884595</v>
      </c>
      <c r="U9" s="27">
        <v>0.43455914420247321</v>
      </c>
      <c r="V9" s="27">
        <v>-9.6462906675174551</v>
      </c>
      <c r="W9" s="27">
        <v>0.8115506687731644</v>
      </c>
      <c r="X9" s="27">
        <v>9.8900796570123184</v>
      </c>
      <c r="Y9" s="27">
        <v>6.6497898691730395</v>
      </c>
      <c r="Z9" s="27">
        <v>-1.3017684155387399</v>
      </c>
      <c r="AA9" s="27">
        <v>-5.4801841613607678</v>
      </c>
      <c r="AB9" s="27">
        <v>7.6263601074626264</v>
      </c>
      <c r="AC9" s="27">
        <v>-49.374212846347596</v>
      </c>
      <c r="AD9" s="27">
        <v>3.1151162852972591</v>
      </c>
      <c r="AE9" s="27">
        <v>-3.0011583028085487</v>
      </c>
      <c r="AF9" s="27">
        <v>2.8498617498060153</v>
      </c>
      <c r="AG9" s="27">
        <v>-5.8455615670102601</v>
      </c>
      <c r="AH9" s="27">
        <v>6.2724098731161915</v>
      </c>
      <c r="AI9" s="27">
        <v>0.76615097459449277</v>
      </c>
      <c r="AJ9" s="27">
        <v>-1.6503072736079094</v>
      </c>
      <c r="AK9" s="27">
        <v>2.3348589760884053</v>
      </c>
      <c r="AL9" s="27">
        <v>-2.793888405192424</v>
      </c>
      <c r="AM9" s="27">
        <v>0.44359796846094035</v>
      </c>
      <c r="AN9" s="27">
        <v>-12.821221423956896</v>
      </c>
      <c r="AO9" s="27">
        <v>2.3101159187243647</v>
      </c>
      <c r="AP9" s="27">
        <v>-6.8648808169462612</v>
      </c>
      <c r="AQ9" s="27"/>
      <c r="AR9" s="27"/>
      <c r="AS9" s="27">
        <v>7.652736112532299</v>
      </c>
      <c r="AT9" s="27">
        <v>1.5672954647298676</v>
      </c>
      <c r="AV9" s="27">
        <v>-25.762120684572011</v>
      </c>
      <c r="AW9" s="27">
        <v>5.4928378174227133</v>
      </c>
      <c r="AX9" s="27">
        <v>1.0556828591559819</v>
      </c>
      <c r="AY9" s="27">
        <v>4.2223793687989231</v>
      </c>
      <c r="AZ9" s="27">
        <v>-10.743326692241817</v>
      </c>
      <c r="BA9" s="27">
        <v>0.89777629630869438</v>
      </c>
      <c r="BB9" s="27">
        <v>-2.1476278768280732</v>
      </c>
      <c r="BC9" s="27">
        <v>1.571082415274816E-4</v>
      </c>
      <c r="BD9" s="27">
        <v>3.1423843602893298</v>
      </c>
      <c r="BE9" s="27">
        <v>-5.5587991407553101</v>
      </c>
      <c r="BF9" s="27"/>
      <c r="BG9" s="27">
        <v>-13.757694271062338</v>
      </c>
      <c r="BH9" s="27"/>
      <c r="BI9" s="27">
        <v>-18.621173199722364</v>
      </c>
      <c r="BJ9" s="27">
        <v>7.0869263954523865</v>
      </c>
      <c r="BK9" s="27">
        <v>5.0007244785165161</v>
      </c>
      <c r="BL9" s="27">
        <v>-6.2955839272260894</v>
      </c>
      <c r="BM9" s="27">
        <f t="shared" si="1"/>
        <v>-2.6378411169010638</v>
      </c>
      <c r="BN9" s="27">
        <f t="shared" si="2"/>
        <v>113.52248925766708</v>
      </c>
      <c r="BO9" s="27">
        <f t="shared" si="3"/>
        <v>10.654693297212599</v>
      </c>
      <c r="BP9" s="27">
        <f>STDEV($C$7:$BL$9)</f>
        <v>8.8049795169493414</v>
      </c>
      <c r="BS9" s="27">
        <v>-42.126744306826978</v>
      </c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</row>
    <row r="10" spans="1:106" s="19" customFormat="1" ht="13.15" x14ac:dyDescent="0.4">
      <c r="B10" s="19" t="s">
        <v>8</v>
      </c>
      <c r="C10" s="28">
        <v>-11.091509044927573</v>
      </c>
      <c r="D10" s="28">
        <v>-8.4775368874171804</v>
      </c>
      <c r="E10" s="28">
        <v>4.0581598509495498</v>
      </c>
      <c r="F10" s="28">
        <v>-7.2370563248070123</v>
      </c>
      <c r="G10" s="28">
        <v>-4.7312911000109032</v>
      </c>
      <c r="H10" s="28">
        <v>-7.5584734464831271</v>
      </c>
      <c r="I10" s="28">
        <v>-11.753852097232198</v>
      </c>
      <c r="J10" s="28">
        <v>-58.464966286972199</v>
      </c>
      <c r="K10" s="28">
        <v>-6.0055711311875264</v>
      </c>
      <c r="L10" s="28">
        <v>5.8574159881640719</v>
      </c>
      <c r="M10" s="28">
        <v>-5.8167053860064266</v>
      </c>
      <c r="N10" s="28">
        <v>1.3433280908762057</v>
      </c>
      <c r="O10" s="28"/>
      <c r="P10" s="28">
        <v>2.4157753270517945</v>
      </c>
      <c r="Q10" s="28">
        <v>-3.278961952315218</v>
      </c>
      <c r="R10" s="28">
        <v>-7.8370233518633148</v>
      </c>
      <c r="S10" s="28">
        <v>2.2247879342085941</v>
      </c>
      <c r="T10" s="28">
        <v>2.1670971215731694</v>
      </c>
      <c r="U10" s="28">
        <v>-6.923208362944278</v>
      </c>
      <c r="V10" s="28">
        <v>-7.1389629473946004</v>
      </c>
      <c r="W10" s="28">
        <v>-19.636510078481496</v>
      </c>
      <c r="X10" s="28">
        <v>16.322304454036797</v>
      </c>
      <c r="Y10" s="28">
        <v>-3.9640915621657724</v>
      </c>
      <c r="Z10" s="28">
        <v>-8.7636844006173114</v>
      </c>
      <c r="AA10" s="28">
        <v>7.2171718105482396</v>
      </c>
      <c r="AB10" s="28">
        <v>-2.9730877239276587</v>
      </c>
      <c r="AC10" s="28">
        <v>7.2868848490742932</v>
      </c>
      <c r="AD10" s="28">
        <v>-23.183251626625633</v>
      </c>
      <c r="AE10" s="28">
        <v>-1.8168054104915621</v>
      </c>
      <c r="AF10" s="28">
        <v>-15.279394043498584</v>
      </c>
      <c r="AG10" s="28">
        <v>-0.96263320356980708</v>
      </c>
      <c r="AH10" s="28">
        <v>-3.0239261771292658</v>
      </c>
      <c r="AI10" s="28">
        <v>2.5343283006025841</v>
      </c>
      <c r="AJ10" s="28">
        <v>0.47803373857346898</v>
      </c>
      <c r="AK10" s="28">
        <v>2.9092508731281441</v>
      </c>
      <c r="AL10" s="28">
        <v>-5.6015870475244363</v>
      </c>
      <c r="AM10" s="28">
        <v>-17.241021013821157</v>
      </c>
      <c r="AN10" s="28">
        <v>-9.556233730021324</v>
      </c>
      <c r="AO10" s="28">
        <v>-0.27176228032109728</v>
      </c>
      <c r="AP10" s="28">
        <v>3.4938303034874663</v>
      </c>
      <c r="AQ10" s="28"/>
      <c r="AR10" s="28">
        <v>11.109231312446987</v>
      </c>
      <c r="AS10" s="28">
        <v>0.26534473556201199</v>
      </c>
      <c r="AT10" s="28">
        <v>-5.1372319385412197</v>
      </c>
      <c r="AU10" s="28"/>
      <c r="AV10" s="28">
        <v>-20.117230681881249</v>
      </c>
      <c r="AW10" s="28">
        <v>7.5079927395631296</v>
      </c>
      <c r="AX10" s="28">
        <v>-22.996157838417631</v>
      </c>
      <c r="AY10" s="28">
        <v>2.667691106202752</v>
      </c>
      <c r="AZ10" s="28">
        <v>3.7456190972236181</v>
      </c>
      <c r="BA10" s="28">
        <v>7.7831570977850095</v>
      </c>
      <c r="BB10" s="28">
        <v>-1.054776059112339</v>
      </c>
      <c r="BC10" s="28">
        <v>2.99959785229853</v>
      </c>
      <c r="BD10" s="28">
        <v>3.6612325412914926</v>
      </c>
      <c r="BE10" s="28">
        <v>0.19144875339622835</v>
      </c>
      <c r="BF10" s="28"/>
      <c r="BG10" s="28">
        <v>-2.6780869266394114</v>
      </c>
      <c r="BH10" s="28"/>
      <c r="BI10" s="28">
        <v>-8.6919151745071037</v>
      </c>
      <c r="BJ10" s="28">
        <v>4.3431414498358079</v>
      </c>
      <c r="BK10" s="28">
        <v>-1.0887777416216604</v>
      </c>
      <c r="BL10" s="28">
        <v>-9.3802651933015291</v>
      </c>
      <c r="BM10" s="28">
        <f t="shared" si="1"/>
        <v>-3.9851004007701554</v>
      </c>
      <c r="BN10" s="28">
        <f t="shared" si="2"/>
        <v>121.65894447661394</v>
      </c>
      <c r="BO10" s="28">
        <f t="shared" si="3"/>
        <v>11.029911353978052</v>
      </c>
      <c r="BP10" s="28">
        <f>STDEV($C$7:$BL$9)</f>
        <v>8.8049795169493414</v>
      </c>
      <c r="BQ10" s="29"/>
      <c r="BR10" s="29"/>
      <c r="BS10" s="28">
        <v>52.021487804768164</v>
      </c>
      <c r="BT10" s="29"/>
      <c r="BU10" s="20" t="s">
        <v>94</v>
      </c>
      <c r="BV10" s="20"/>
      <c r="BW10" s="20"/>
      <c r="BX10" s="30">
        <f>COUNT($C$6:$BL$9)</f>
        <v>210</v>
      </c>
      <c r="DA10" s="27"/>
      <c r="DB10" s="27"/>
    </row>
    <row r="11" spans="1:106" s="19" customFormat="1" ht="13.15" x14ac:dyDescent="0.4">
      <c r="B11" s="19" t="s">
        <v>9</v>
      </c>
      <c r="C11" s="27">
        <v>-1.3660379134072032</v>
      </c>
      <c r="D11" s="27">
        <v>-25.886401356106813</v>
      </c>
      <c r="E11" s="27">
        <v>4.5517445659913003</v>
      </c>
      <c r="F11" s="27">
        <v>-13.827883784599715</v>
      </c>
      <c r="G11" s="27">
        <v>1.9288290530109942</v>
      </c>
      <c r="H11" s="27">
        <v>-1.3366742666767961</v>
      </c>
      <c r="I11" s="27">
        <v>7.6243838431135025</v>
      </c>
      <c r="J11" s="27">
        <v>13.446171428571407</v>
      </c>
      <c r="K11" s="27">
        <v>-6.0493956413544385</v>
      </c>
      <c r="L11" s="27">
        <v>1.3068451567076034</v>
      </c>
      <c r="M11" s="27">
        <v>-0.62660336937309102</v>
      </c>
      <c r="N11" s="27">
        <v>0.28951282394031885</v>
      </c>
      <c r="O11" s="27"/>
      <c r="P11" s="27">
        <v>-0.73859999999998927</v>
      </c>
      <c r="Q11" s="27">
        <v>-0.7551832750803511</v>
      </c>
      <c r="R11" s="27">
        <v>5.3102851644146298</v>
      </c>
      <c r="S11" s="27">
        <v>6.0102218924956485</v>
      </c>
      <c r="T11" s="27">
        <v>4.1151969359821017</v>
      </c>
      <c r="U11" s="27">
        <v>-0.68443406612074265</v>
      </c>
      <c r="V11" s="27">
        <v>-4.6731597393001483</v>
      </c>
      <c r="W11" s="27">
        <v>-5.1308844927125179</v>
      </c>
      <c r="X11" s="27">
        <v>15.835971135354821</v>
      </c>
      <c r="Y11" s="27">
        <v>-4.3682059816631096</v>
      </c>
      <c r="Z11" s="27">
        <v>-10.445443264075372</v>
      </c>
      <c r="AA11" s="27">
        <v>4.6431829592050056</v>
      </c>
      <c r="AB11" s="27">
        <v>15.240953326651564</v>
      </c>
      <c r="AC11" s="27">
        <v>6.6976092864189152</v>
      </c>
      <c r="AD11" s="27">
        <v>32.454187354378305</v>
      </c>
      <c r="AE11" s="27">
        <v>15.459127904065983</v>
      </c>
      <c r="AF11" s="27">
        <v>6.5195165739591276</v>
      </c>
      <c r="AG11" s="27">
        <v>-5.3601448534055685</v>
      </c>
      <c r="AH11" s="27">
        <v>-6.5423183570022854</v>
      </c>
      <c r="AI11" s="27">
        <v>2.0250882273112447</v>
      </c>
      <c r="AJ11" s="27">
        <v>-0.3225064857556359</v>
      </c>
      <c r="AK11" s="27">
        <v>0.9461756064386595</v>
      </c>
      <c r="AL11" s="27">
        <v>-12.671372926350832</v>
      </c>
      <c r="AM11" s="27">
        <v>-2.3365998400853516</v>
      </c>
      <c r="AN11" s="27">
        <v>-5.3785361001144167</v>
      </c>
      <c r="AO11" s="27">
        <v>7.6261462193429885</v>
      </c>
      <c r="AP11" s="27">
        <v>-0.2093109693163786</v>
      </c>
      <c r="AQ11" s="27"/>
      <c r="AR11" s="27">
        <v>12.979084011425268</v>
      </c>
      <c r="AS11" s="27">
        <v>5.6297568181739477</v>
      </c>
      <c r="AT11" s="27">
        <v>6.7330057829143142</v>
      </c>
      <c r="AV11" s="27">
        <v>-2.8233780459955504</v>
      </c>
      <c r="AW11" s="27">
        <v>0.87169997796996412</v>
      </c>
      <c r="AX11" s="27">
        <v>-9.1040483104807493</v>
      </c>
      <c r="AY11" s="27">
        <v>5.235739286354546</v>
      </c>
      <c r="AZ11" s="27">
        <v>-6.6411915252023164</v>
      </c>
      <c r="BA11" s="27">
        <v>3.1580571515788858</v>
      </c>
      <c r="BB11" s="27">
        <v>0.71184835714972472</v>
      </c>
      <c r="BC11" s="27">
        <v>4.2983025010575604</v>
      </c>
      <c r="BD11" s="27">
        <v>4.5379106740000674</v>
      </c>
      <c r="BE11" s="27">
        <v>2.5097339823464404</v>
      </c>
      <c r="BF11" s="31">
        <v>0.51590713671538779</v>
      </c>
      <c r="BG11" s="27">
        <v>7.0483163688184414</v>
      </c>
      <c r="BH11" s="27"/>
      <c r="BI11" s="27">
        <v>-13.943116316952942</v>
      </c>
      <c r="BJ11" s="27">
        <v>-1.9096601106231681</v>
      </c>
      <c r="BK11" s="27">
        <v>-7.0124456673854585</v>
      </c>
      <c r="BL11" s="27">
        <v>14.003973318497053</v>
      </c>
      <c r="BM11" s="27">
        <f>AVERAGE($C11:$BL11)</f>
        <v>1.2089818649174964</v>
      </c>
      <c r="BN11" s="27">
        <f t="shared" si="2"/>
        <v>79.181074047433881</v>
      </c>
      <c r="BO11" s="27">
        <f t="shared" si="3"/>
        <v>8.8983747980984642</v>
      </c>
      <c r="BP11" s="27">
        <f>AVERAGE($C11:$BL13)</f>
        <v>2.939026430858199</v>
      </c>
      <c r="BS11" s="27">
        <v>7.1441802286078104</v>
      </c>
      <c r="BU11" s="20" t="s">
        <v>95</v>
      </c>
      <c r="BV11" s="20"/>
      <c r="BW11" s="20"/>
      <c r="BX11" s="30">
        <f>COUNT($C11:$BL13)</f>
        <v>172</v>
      </c>
      <c r="DA11" s="27"/>
      <c r="DB11" s="27"/>
    </row>
    <row r="12" spans="1:106" s="19" customFormat="1" ht="13.15" x14ac:dyDescent="0.4">
      <c r="B12" s="19" t="s">
        <v>10</v>
      </c>
      <c r="C12" s="27">
        <v>2.0663483512319836</v>
      </c>
      <c r="D12" s="27">
        <v>-0.93594770731342258</v>
      </c>
      <c r="E12" s="27">
        <v>3.7909907633736806</v>
      </c>
      <c r="F12" s="27">
        <v>5.455558709113717</v>
      </c>
      <c r="G12" s="27">
        <v>0.56999372306356655</v>
      </c>
      <c r="H12" s="27">
        <v>9.126897730320449</v>
      </c>
      <c r="I12" s="27">
        <v>7.9160359202298691</v>
      </c>
      <c r="J12" s="27">
        <v>10.7327224529018</v>
      </c>
      <c r="K12" s="27">
        <v>-0.67714956208394517</v>
      </c>
      <c r="L12" s="27">
        <v>-2.181788292770348</v>
      </c>
      <c r="M12" s="27">
        <v>-1.8466681721046596</v>
      </c>
      <c r="N12" s="27"/>
      <c r="O12" s="27"/>
      <c r="P12" s="27">
        <v>-9.1943483015867855</v>
      </c>
      <c r="Q12" s="27">
        <v>-0.37104858583194567</v>
      </c>
      <c r="R12" s="27">
        <v>7.1444821883152487</v>
      </c>
      <c r="S12" s="27">
        <v>6.6693873328759201</v>
      </c>
      <c r="T12" s="27">
        <v>2.345059657229398</v>
      </c>
      <c r="U12" s="27">
        <v>3.6648902613375389</v>
      </c>
      <c r="V12" s="27">
        <v>-0.36548867580465938</v>
      </c>
      <c r="W12" s="27">
        <v>-0.62666663486743435</v>
      </c>
      <c r="X12" s="27">
        <v>18.230918971450482</v>
      </c>
      <c r="Y12" s="27">
        <v>-1.3017684155387399</v>
      </c>
      <c r="Z12" s="27">
        <v>2.8967931211280051</v>
      </c>
      <c r="AA12" s="27">
        <v>0.97841778331639873</v>
      </c>
      <c r="AB12" s="27">
        <v>2.8812340962438787</v>
      </c>
      <c r="AC12" s="27">
        <v>11.96288589667045</v>
      </c>
      <c r="AD12" s="27">
        <v>1.3775881361412612</v>
      </c>
      <c r="AE12" s="27">
        <v>18.363049625818697</v>
      </c>
      <c r="AF12" s="27">
        <v>2.13257286441908</v>
      </c>
      <c r="AG12" s="27">
        <v>-7.9295937861762589</v>
      </c>
      <c r="AH12" s="27">
        <v>1.2300617483789189</v>
      </c>
      <c r="AI12" s="27">
        <v>-1.3679082755040262</v>
      </c>
      <c r="AJ12" s="27">
        <v>-4.4641607342466809</v>
      </c>
      <c r="AK12" s="27">
        <v>-2.793888405192424</v>
      </c>
      <c r="AL12" s="27">
        <v>2.2925693093692523</v>
      </c>
      <c r="AM12" s="27">
        <v>2.6085429178349884</v>
      </c>
      <c r="AN12" s="27">
        <v>9.4683283994167589</v>
      </c>
      <c r="AO12" s="27">
        <v>6.235194144544387</v>
      </c>
      <c r="AP12" s="27">
        <v>1.2025194125238947</v>
      </c>
      <c r="AQ12" s="27"/>
      <c r="AR12" s="27">
        <v>9.2211825386339754</v>
      </c>
      <c r="AS12" s="27">
        <v>-2.8595543260575895</v>
      </c>
      <c r="AT12" s="27">
        <v>10.481510830644236</v>
      </c>
      <c r="AV12" s="27">
        <v>-8.5954787498120133</v>
      </c>
      <c r="AW12" s="27">
        <v>2.2670763718467102</v>
      </c>
      <c r="AX12" s="27">
        <v>-0.97078147020442929</v>
      </c>
      <c r="AY12" s="27">
        <v>3.705363195620559</v>
      </c>
      <c r="AZ12" s="27">
        <v>3.5787619135418725</v>
      </c>
      <c r="BA12" s="27">
        <v>6.6534673742841832</v>
      </c>
      <c r="BB12" s="27">
        <v>6.9369336129117221</v>
      </c>
      <c r="BC12" s="27">
        <v>2.6432258444415213</v>
      </c>
      <c r="BD12" s="27">
        <v>-0.37223297727498883</v>
      </c>
      <c r="BE12" s="27">
        <v>6.253903222013113</v>
      </c>
      <c r="BF12" s="31">
        <v>1.9674935842600494</v>
      </c>
      <c r="BG12" s="27">
        <v>6.9076546565596919</v>
      </c>
      <c r="BH12" s="27"/>
      <c r="BI12" s="27">
        <v>17.105364351309383</v>
      </c>
      <c r="BJ12" s="27">
        <v>-4.9119812063243229</v>
      </c>
      <c r="BK12" s="27">
        <v>2.2673294679435685</v>
      </c>
      <c r="BL12" s="27">
        <v>1.0851695107092052</v>
      </c>
      <c r="BM12" s="27">
        <f t="shared" si="1"/>
        <v>2.9938776440925401</v>
      </c>
      <c r="BN12" s="27">
        <f t="shared" si="2"/>
        <v>34.026056818561223</v>
      </c>
      <c r="BO12" s="27">
        <f t="shared" si="3"/>
        <v>5.8331858206782012</v>
      </c>
      <c r="BP12" s="27">
        <f>VAR($C11:$BL13)</f>
        <v>94.204779269704133</v>
      </c>
      <c r="BS12" s="27">
        <v>-5.2938994837803621</v>
      </c>
      <c r="BU12" s="20" t="s">
        <v>96</v>
      </c>
      <c r="BV12" s="20"/>
      <c r="BW12" s="20"/>
      <c r="BX12" s="32">
        <f>SUM(C14:BL14)</f>
        <v>4</v>
      </c>
      <c r="DA12" s="27"/>
      <c r="DB12" s="27"/>
    </row>
    <row r="13" spans="1:106" s="19" customFormat="1" ht="13.5" thickBot="1" x14ac:dyDescent="0.45">
      <c r="A13" s="33"/>
      <c r="B13" s="33" t="s">
        <v>11</v>
      </c>
      <c r="C13" s="34">
        <v>-0.19306101829429378</v>
      </c>
      <c r="D13" s="34">
        <v>11.985491238994683</v>
      </c>
      <c r="E13" s="34">
        <v>2.4501177984135536</v>
      </c>
      <c r="F13" s="34">
        <v>1.7590106141801343</v>
      </c>
      <c r="G13" s="34">
        <v>-7.9529054085561768</v>
      </c>
      <c r="H13" s="34">
        <v>8.1890339209379945</v>
      </c>
      <c r="I13" s="34">
        <v>8.1499282760889358</v>
      </c>
      <c r="J13" s="34">
        <v>27.603766711074719</v>
      </c>
      <c r="K13" s="34">
        <v>-2.382090405131998</v>
      </c>
      <c r="L13" s="34">
        <v>1.34032086299678</v>
      </c>
      <c r="M13" s="34">
        <v>2.8792421222603393</v>
      </c>
      <c r="N13" s="34"/>
      <c r="O13" s="34"/>
      <c r="P13" s="34">
        <v>7.5024062775905342</v>
      </c>
      <c r="Q13" s="34">
        <v>-3.2074547100590656</v>
      </c>
      <c r="R13" s="34">
        <v>6.7408319742102485</v>
      </c>
      <c r="S13" s="34">
        <v>7.2670926211260145</v>
      </c>
      <c r="T13" s="34">
        <v>-9.9119283899495869E-2</v>
      </c>
      <c r="U13" s="34">
        <v>2.5846806137960865</v>
      </c>
      <c r="V13" s="34">
        <v>0.74533964178087331</v>
      </c>
      <c r="W13" s="34">
        <v>-2.3996693614427578</v>
      </c>
      <c r="X13" s="34">
        <v>8.3724293269118668</v>
      </c>
      <c r="Y13" s="35">
        <v>-8.7636844006173114</v>
      </c>
      <c r="Z13" s="34">
        <v>1.9263871446512759</v>
      </c>
      <c r="AA13" s="34">
        <v>2.5512266897695923</v>
      </c>
      <c r="AB13" s="34">
        <v>4.6125568965110553</v>
      </c>
      <c r="AC13" s="34">
        <v>4.3204430380186842</v>
      </c>
      <c r="AD13" s="34">
        <v>27.824677757885709</v>
      </c>
      <c r="AE13" s="34">
        <v>-3.3535479884206576</v>
      </c>
      <c r="AF13" s="34">
        <v>1.4947378588091587</v>
      </c>
      <c r="AG13" s="34">
        <v>1.5542473765986609</v>
      </c>
      <c r="AH13" s="34">
        <v>0.51374596239937009</v>
      </c>
      <c r="AI13" s="34">
        <v>-1.3549110189612135</v>
      </c>
      <c r="AJ13" s="34">
        <v>-8.5164057066534742</v>
      </c>
      <c r="AK13" s="34">
        <v>-5.6015870475244363</v>
      </c>
      <c r="AL13" s="34">
        <v>1.4611445300331649</v>
      </c>
      <c r="AM13" s="34">
        <v>6.894140389681036</v>
      </c>
      <c r="AN13" s="34">
        <v>11.710841250237692</v>
      </c>
      <c r="AO13" s="34">
        <v>-10.16026429389929</v>
      </c>
      <c r="AP13" s="34">
        <v>-0.16933812663167958</v>
      </c>
      <c r="AQ13" s="34"/>
      <c r="AR13" s="34">
        <v>8.3172734504404424</v>
      </c>
      <c r="AS13" s="34">
        <v>7.529036044568338</v>
      </c>
      <c r="AT13" s="34">
        <v>5.6180931688971869</v>
      </c>
      <c r="AU13" s="33"/>
      <c r="AV13" s="34">
        <v>85.230374828694579</v>
      </c>
      <c r="AW13" s="34">
        <v>0.22931213132959538</v>
      </c>
      <c r="AX13" s="34">
        <v>6.95020319750006</v>
      </c>
      <c r="AY13" s="34">
        <v>3.3242510122253321</v>
      </c>
      <c r="AZ13" s="34">
        <v>-2.7119569436187541</v>
      </c>
      <c r="BA13" s="34">
        <v>7.5661763066009913</v>
      </c>
      <c r="BB13" s="34">
        <v>10.319506610919893</v>
      </c>
      <c r="BC13" s="34">
        <v>-2.3008121443422791</v>
      </c>
      <c r="BD13" s="34">
        <v>-0.83857996931377965</v>
      </c>
      <c r="BE13" s="34">
        <v>3.4150152688895874</v>
      </c>
      <c r="BF13" s="36">
        <v>3.0201342281879207</v>
      </c>
      <c r="BG13" s="34">
        <v>13.482123360948517</v>
      </c>
      <c r="BH13" s="34"/>
      <c r="BI13" s="34">
        <v>4.1815137449938922</v>
      </c>
      <c r="BJ13" s="34">
        <v>2.8799338842250943</v>
      </c>
      <c r="BK13" s="34">
        <v>1.7748377561377815</v>
      </c>
      <c r="BL13" s="34">
        <v>-1.525665833030132</v>
      </c>
      <c r="BM13" s="34">
        <f t="shared" si="1"/>
        <v>4.6445714426161508</v>
      </c>
      <c r="BN13" s="34">
        <f t="shared" si="2"/>
        <v>166.97610428094114</v>
      </c>
      <c r="BO13" s="34">
        <f t="shared" si="3"/>
        <v>12.921923397116281</v>
      </c>
      <c r="BP13" s="34">
        <f>STDEV($C$10:$BL$12)</f>
        <v>9.2816565190990925</v>
      </c>
      <c r="BQ13" s="33"/>
      <c r="BR13" s="33"/>
      <c r="BS13" s="34">
        <v>9.1179467740467359</v>
      </c>
      <c r="BT13" s="33"/>
      <c r="DA13" s="27"/>
      <c r="DB13" s="27"/>
    </row>
    <row r="14" spans="1:106" s="19" customFormat="1" ht="13.5" thickTop="1" x14ac:dyDescent="0.4">
      <c r="A14" s="20" t="s">
        <v>97</v>
      </c>
      <c r="B14" s="20"/>
      <c r="C14" s="37"/>
      <c r="D14" s="37"/>
      <c r="E14" s="20"/>
      <c r="F14" s="37"/>
      <c r="G14" s="37"/>
      <c r="H14" s="37"/>
      <c r="I14" s="37"/>
      <c r="J14" s="37"/>
      <c r="K14" s="37"/>
      <c r="L14" s="37"/>
      <c r="M14" s="37"/>
      <c r="N14" s="37"/>
      <c r="O14" s="30">
        <v>1</v>
      </c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0">
        <v>1</v>
      </c>
      <c r="AR14" s="37"/>
      <c r="AS14" s="37"/>
      <c r="AT14" s="37"/>
      <c r="AU14" s="30">
        <v>1</v>
      </c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0">
        <v>1</v>
      </c>
      <c r="BI14" s="37"/>
      <c r="BJ14" s="37"/>
      <c r="BK14" s="37"/>
      <c r="BL14" s="37"/>
      <c r="BM14" s="37"/>
      <c r="BN14" s="20"/>
      <c r="BO14" s="20"/>
      <c r="BP14" s="20"/>
      <c r="BQ14" s="20"/>
      <c r="BR14" s="20"/>
      <c r="BS14" s="20"/>
      <c r="BT14" s="20"/>
      <c r="DA14" s="27"/>
      <c r="DB14" s="27"/>
    </row>
    <row r="15" spans="1:106" s="19" customFormat="1" ht="13.15" x14ac:dyDescent="0.4">
      <c r="B15" s="20" t="s">
        <v>15</v>
      </c>
      <c r="C15" s="37"/>
      <c r="D15" s="37"/>
      <c r="E15" s="20"/>
      <c r="F15" s="37"/>
      <c r="G15" s="37"/>
      <c r="H15" s="3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DA15" s="27"/>
      <c r="DB15" s="27"/>
    </row>
    <row r="16" spans="1:106" s="19" customFormat="1" ht="13.15" x14ac:dyDescent="0.4">
      <c r="B16" s="20" t="s">
        <v>23</v>
      </c>
      <c r="C16" s="37"/>
      <c r="D16" s="37"/>
      <c r="E16" s="20"/>
      <c r="F16" s="37"/>
      <c r="G16" s="37"/>
      <c r="H16" s="3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DA16" s="27"/>
      <c r="DB16" s="27"/>
    </row>
    <row r="17" spans="1:253" s="19" customFormat="1" ht="13.5" thickBot="1" x14ac:dyDescent="0.45">
      <c r="B17" s="20" t="s">
        <v>24</v>
      </c>
      <c r="C17" s="37"/>
      <c r="D17" s="37"/>
      <c r="E17" s="20"/>
      <c r="F17" s="37"/>
      <c r="G17" s="37"/>
      <c r="H17" s="3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X17"/>
      <c r="DA17" s="27"/>
      <c r="DB17" s="27"/>
    </row>
    <row r="18" spans="1:253" s="19" customFormat="1" ht="13.5" thickTop="1" x14ac:dyDescent="0.4">
      <c r="A18" s="38" t="s">
        <v>29</v>
      </c>
      <c r="B18" s="38"/>
      <c r="C18" s="21" t="s">
        <v>30</v>
      </c>
      <c r="D18" s="21" t="s">
        <v>30</v>
      </c>
      <c r="E18" s="39"/>
      <c r="F18" s="21" t="s">
        <v>31</v>
      </c>
      <c r="G18" s="21" t="s">
        <v>31</v>
      </c>
      <c r="H18" s="21" t="s">
        <v>31</v>
      </c>
      <c r="I18" s="21" t="s">
        <v>31</v>
      </c>
      <c r="J18" s="21" t="s">
        <v>32</v>
      </c>
      <c r="K18" s="21" t="s">
        <v>33</v>
      </c>
      <c r="L18" s="21" t="s">
        <v>34</v>
      </c>
      <c r="M18" s="21" t="s">
        <v>34</v>
      </c>
      <c r="N18" s="21" t="s">
        <v>35</v>
      </c>
      <c r="O18" s="21" t="s">
        <v>36</v>
      </c>
      <c r="P18" s="21" t="s">
        <v>36</v>
      </c>
      <c r="Q18" s="21" t="s">
        <v>37</v>
      </c>
      <c r="R18" s="21" t="s">
        <v>38</v>
      </c>
      <c r="S18" s="39" t="s">
        <v>39</v>
      </c>
      <c r="T18" s="21" t="s">
        <v>40</v>
      </c>
      <c r="U18" s="21" t="s">
        <v>41</v>
      </c>
      <c r="V18" s="21" t="s">
        <v>42</v>
      </c>
      <c r="W18" s="21" t="s">
        <v>43</v>
      </c>
      <c r="X18" s="21" t="s">
        <v>44</v>
      </c>
      <c r="Y18" s="21" t="s">
        <v>45</v>
      </c>
      <c r="Z18" s="21" t="s">
        <v>45</v>
      </c>
      <c r="AA18" s="21" t="s">
        <v>46</v>
      </c>
      <c r="AB18" s="39" t="s">
        <v>47</v>
      </c>
      <c r="AC18" s="21" t="s">
        <v>48</v>
      </c>
      <c r="AD18" s="21" t="s">
        <v>49</v>
      </c>
      <c r="AE18" s="21" t="s">
        <v>50</v>
      </c>
      <c r="AF18" s="21" t="s">
        <v>51</v>
      </c>
      <c r="AG18" s="21" t="s">
        <v>52</v>
      </c>
      <c r="AH18" s="21" t="s">
        <v>52</v>
      </c>
      <c r="AI18" s="21" t="s">
        <v>53</v>
      </c>
      <c r="AJ18" s="21" t="s">
        <v>54</v>
      </c>
      <c r="AK18" s="21" t="s">
        <v>55</v>
      </c>
      <c r="AL18" s="21" t="s">
        <v>55</v>
      </c>
      <c r="AM18" s="21" t="s">
        <v>56</v>
      </c>
      <c r="AN18" s="21" t="s">
        <v>57</v>
      </c>
      <c r="AO18" s="21" t="s">
        <v>57</v>
      </c>
      <c r="AP18" s="21" t="s">
        <v>58</v>
      </c>
      <c r="AQ18" s="21" t="s">
        <v>59</v>
      </c>
      <c r="AR18" s="21" t="s">
        <v>59</v>
      </c>
      <c r="AS18" s="21" t="s">
        <v>59</v>
      </c>
      <c r="AT18" s="21" t="s">
        <v>59</v>
      </c>
      <c r="AU18" s="21" t="s">
        <v>60</v>
      </c>
      <c r="AV18" s="21" t="s">
        <v>61</v>
      </c>
      <c r="AW18" s="39" t="s">
        <v>62</v>
      </c>
      <c r="AX18" s="21" t="s">
        <v>63</v>
      </c>
      <c r="AY18" s="21" t="s">
        <v>64</v>
      </c>
      <c r="AZ18" s="21" t="s">
        <v>65</v>
      </c>
      <c r="BA18" s="21" t="s">
        <v>66</v>
      </c>
      <c r="BB18" s="21" t="s">
        <v>67</v>
      </c>
      <c r="BC18" s="21" t="s">
        <v>68</v>
      </c>
      <c r="BD18" s="21" t="s">
        <v>68</v>
      </c>
      <c r="BE18" s="21" t="s">
        <v>68</v>
      </c>
      <c r="BF18" s="21" t="s">
        <v>69</v>
      </c>
      <c r="BG18" s="21" t="s">
        <v>69</v>
      </c>
      <c r="BH18" s="21" t="s">
        <v>70</v>
      </c>
      <c r="BI18" s="21" t="s">
        <v>70</v>
      </c>
      <c r="BJ18" s="21" t="s">
        <v>71</v>
      </c>
      <c r="BK18" s="21" t="s">
        <v>71</v>
      </c>
      <c r="BL18" s="21" t="s">
        <v>72</v>
      </c>
      <c r="BM18" s="39" t="s">
        <v>73</v>
      </c>
      <c r="BN18" s="21" t="s">
        <v>25</v>
      </c>
      <c r="BO18" s="22" t="s">
        <v>26</v>
      </c>
      <c r="BP18" s="22" t="s">
        <v>27</v>
      </c>
      <c r="BQ18" s="38"/>
      <c r="BR18" s="38"/>
      <c r="BS18" s="38" t="s">
        <v>33</v>
      </c>
      <c r="BT18" s="38"/>
      <c r="BX18"/>
      <c r="DA18" s="27"/>
      <c r="DB18" s="27"/>
    </row>
    <row r="19" spans="1:253" s="19" customFormat="1" ht="13.5" thickBot="1" x14ac:dyDescent="0.45">
      <c r="A19" s="40" t="s">
        <v>74</v>
      </c>
      <c r="B19" s="40"/>
      <c r="C19" s="26">
        <v>1976</v>
      </c>
      <c r="D19" s="26">
        <v>1992</v>
      </c>
      <c r="E19" s="26" t="s">
        <v>75</v>
      </c>
      <c r="F19" s="26">
        <v>1890</v>
      </c>
      <c r="G19" s="26">
        <v>1982</v>
      </c>
      <c r="H19" s="26">
        <v>1989</v>
      </c>
      <c r="I19" s="26">
        <v>2002</v>
      </c>
      <c r="J19" s="26">
        <v>1945</v>
      </c>
      <c r="K19" s="26">
        <v>1982</v>
      </c>
      <c r="L19" s="26">
        <v>1986</v>
      </c>
      <c r="M19" s="26">
        <v>1990</v>
      </c>
      <c r="N19" s="26">
        <v>2004</v>
      </c>
      <c r="O19" s="26">
        <v>1921</v>
      </c>
      <c r="P19" s="26">
        <v>1932</v>
      </c>
      <c r="Q19" s="26">
        <v>1979</v>
      </c>
      <c r="R19" s="26" t="s">
        <v>76</v>
      </c>
      <c r="S19" s="26" t="s">
        <v>77</v>
      </c>
      <c r="T19" s="26" t="s">
        <v>78</v>
      </c>
      <c r="U19" s="26">
        <v>1999</v>
      </c>
      <c r="V19" s="26" t="s">
        <v>79</v>
      </c>
      <c r="W19" s="26" t="s">
        <v>80</v>
      </c>
      <c r="X19" s="26">
        <v>1948</v>
      </c>
      <c r="Y19" s="26">
        <v>1979</v>
      </c>
      <c r="Z19" s="26">
        <v>1982</v>
      </c>
      <c r="AA19" s="26">
        <v>1932</v>
      </c>
      <c r="AB19" s="26">
        <v>2004</v>
      </c>
      <c r="AC19" s="26" t="s">
        <v>81</v>
      </c>
      <c r="AD19" s="26" t="s">
        <v>82</v>
      </c>
      <c r="AE19" s="26" t="s">
        <v>83</v>
      </c>
      <c r="AF19" s="26">
        <v>2002</v>
      </c>
      <c r="AG19" s="26">
        <v>1928</v>
      </c>
      <c r="AH19" s="26">
        <v>1982</v>
      </c>
      <c r="AI19" s="26" t="s">
        <v>84</v>
      </c>
      <c r="AJ19" s="26">
        <v>1980</v>
      </c>
      <c r="AK19" s="26">
        <v>1984</v>
      </c>
      <c r="AL19" s="26">
        <v>1987</v>
      </c>
      <c r="AM19" s="26" t="s">
        <v>85</v>
      </c>
      <c r="AN19" s="26">
        <v>1931</v>
      </c>
      <c r="AO19" s="26">
        <v>1985</v>
      </c>
      <c r="AP19" s="26">
        <v>1933</v>
      </c>
      <c r="AQ19" s="26">
        <v>1917</v>
      </c>
      <c r="AR19" s="26">
        <v>1947</v>
      </c>
      <c r="AS19" s="26">
        <v>1957</v>
      </c>
      <c r="AT19" s="26" t="s">
        <v>86</v>
      </c>
      <c r="AU19" s="26">
        <v>1995</v>
      </c>
      <c r="AV19" s="26" t="s">
        <v>87</v>
      </c>
      <c r="AW19" s="26">
        <v>1995</v>
      </c>
      <c r="AX19" s="26" t="s">
        <v>88</v>
      </c>
      <c r="AY19" s="26">
        <v>1996</v>
      </c>
      <c r="AZ19" s="26">
        <v>1991</v>
      </c>
      <c r="BA19" s="26" t="s">
        <v>89</v>
      </c>
      <c r="BB19" s="26" t="s">
        <v>90</v>
      </c>
      <c r="BC19" s="26">
        <v>1834</v>
      </c>
      <c r="BD19" s="26" t="s">
        <v>91</v>
      </c>
      <c r="BE19" s="26">
        <v>1932</v>
      </c>
      <c r="BF19" s="26">
        <v>1790</v>
      </c>
      <c r="BG19" s="26">
        <v>1933</v>
      </c>
      <c r="BH19" s="26">
        <v>1891</v>
      </c>
      <c r="BI19" s="26" t="s">
        <v>92</v>
      </c>
      <c r="BJ19" s="26" t="s">
        <v>93</v>
      </c>
      <c r="BK19" s="26">
        <v>1998</v>
      </c>
      <c r="BL19" s="26">
        <v>1975</v>
      </c>
      <c r="BM19" s="26" t="s">
        <v>1</v>
      </c>
      <c r="BN19" s="40"/>
      <c r="BO19" s="40"/>
      <c r="BP19" s="40"/>
      <c r="BQ19" s="40"/>
      <c r="BR19" s="40"/>
      <c r="BS19" s="40"/>
      <c r="BT19" s="40"/>
      <c r="BX19"/>
      <c r="DA19" s="27"/>
      <c r="DB19" s="27"/>
    </row>
    <row r="20" spans="1:253" s="19" customFormat="1" ht="13.5" thickTop="1" x14ac:dyDescent="0.4">
      <c r="B20" s="19" t="s">
        <v>5</v>
      </c>
      <c r="C20" s="31">
        <v>15.674850146808872</v>
      </c>
      <c r="D20" s="28"/>
      <c r="E20" s="41">
        <v>2.6</v>
      </c>
      <c r="F20" s="31">
        <v>-8.7591240875912355</v>
      </c>
      <c r="G20" s="42">
        <v>165.87475016347906</v>
      </c>
      <c r="H20" s="42">
        <v>90.1</v>
      </c>
      <c r="I20" s="31">
        <v>-1.2</v>
      </c>
      <c r="J20" s="27"/>
      <c r="K20" s="19" t="s">
        <v>98</v>
      </c>
      <c r="L20" s="42">
        <v>135</v>
      </c>
      <c r="M20" s="42">
        <v>228.3</v>
      </c>
      <c r="N20" s="41">
        <v>2.8</v>
      </c>
      <c r="O20" s="31">
        <v>-12.470760527850038</v>
      </c>
      <c r="P20" s="31">
        <v>18.059918889587024</v>
      </c>
      <c r="Q20" s="43">
        <v>80.699901582430272</v>
      </c>
      <c r="R20" s="28"/>
      <c r="S20" s="41">
        <v>0.9</v>
      </c>
      <c r="T20" s="31">
        <v>8.3064733481051434</v>
      </c>
      <c r="U20" s="41">
        <v>24.4</v>
      </c>
      <c r="V20" s="31">
        <v>13.277444880827156</v>
      </c>
      <c r="W20" s="41">
        <v>4.5</v>
      </c>
      <c r="X20" s="31">
        <v>4.677541608395325</v>
      </c>
      <c r="Y20" s="43">
        <v>55.405436407381458</v>
      </c>
      <c r="Z20" s="43">
        <v>54.524356654644556</v>
      </c>
      <c r="AA20" s="31">
        <v>-5.0042315023118062</v>
      </c>
      <c r="AB20" s="41">
        <v>1.7</v>
      </c>
      <c r="AC20" s="42">
        <v>7.1366961634076747</v>
      </c>
      <c r="AD20" s="41">
        <v>0.7</v>
      </c>
      <c r="AE20" s="27"/>
      <c r="AF20" s="27">
        <v>8.1</v>
      </c>
      <c r="AG20" s="31">
        <v>5.331452953145515</v>
      </c>
      <c r="AH20" s="31">
        <v>18.944454999156825</v>
      </c>
      <c r="AI20" s="41">
        <v>87.6</v>
      </c>
      <c r="AJ20" s="27"/>
      <c r="AK20" s="41">
        <v>1.4</v>
      </c>
      <c r="AL20" s="41">
        <v>5.2</v>
      </c>
      <c r="AM20" s="41">
        <v>1</v>
      </c>
      <c r="AN20" s="31">
        <v>-5.5203721682847915</v>
      </c>
      <c r="AO20" s="31">
        <v>66.37063307397014</v>
      </c>
      <c r="AP20" s="27"/>
      <c r="AQ20" s="28"/>
      <c r="AR20" s="27"/>
      <c r="AS20" s="31">
        <v>-5.555555555555558</v>
      </c>
      <c r="AT20" s="31">
        <v>198</v>
      </c>
      <c r="AU20" s="41">
        <v>9.5</v>
      </c>
      <c r="AV20" s="41">
        <v>24.2</v>
      </c>
      <c r="AW20" s="41">
        <v>10.8</v>
      </c>
      <c r="AX20" s="31">
        <v>-2.8417725135249428</v>
      </c>
      <c r="AY20" s="41">
        <v>11.7</v>
      </c>
      <c r="AZ20" s="41">
        <v>62.9</v>
      </c>
      <c r="BA20" s="41">
        <v>19.100000000000001</v>
      </c>
      <c r="BB20" s="41">
        <v>376.4</v>
      </c>
      <c r="BC20" s="27">
        <v>-2.1195620241223709</v>
      </c>
      <c r="BD20" s="31">
        <v>9.948429319371721</v>
      </c>
      <c r="BE20" s="31">
        <v>-4.2011204481792772</v>
      </c>
      <c r="BF20" s="31">
        <v>0.96730070615207808</v>
      </c>
      <c r="BG20" s="31">
        <v>-1.4480778540070405</v>
      </c>
      <c r="BH20" s="31">
        <v>-9.6117829457364206</v>
      </c>
      <c r="BI20" s="31">
        <v>3.0708661417322878</v>
      </c>
      <c r="BJ20" s="41">
        <v>31.4</v>
      </c>
      <c r="BK20" s="41">
        <v>59.9</v>
      </c>
      <c r="BL20" s="27"/>
      <c r="BM20" s="96">
        <f>AVERAGE($C20:$BL20)</f>
        <v>35.918041296373687</v>
      </c>
      <c r="BN20" s="27">
        <f t="shared" ref="BN20:BN26" si="4">VAR($C20:$BL20)</f>
        <v>5035.1717488841659</v>
      </c>
      <c r="BO20" s="27">
        <f t="shared" ref="BO20:BO26" si="5">STDEV($C20:$BL20)</f>
        <v>70.958944107731526</v>
      </c>
      <c r="BP20" s="27">
        <f>AVERAGE($C$19:$BL$22)</f>
        <v>454.67946257953037</v>
      </c>
      <c r="BS20" s="31">
        <v>33.765854682419423</v>
      </c>
      <c r="BX20"/>
      <c r="DA20" s="27"/>
      <c r="DB20" s="27"/>
    </row>
    <row r="21" spans="1:253" s="19" customFormat="1" ht="13.15" x14ac:dyDescent="0.4">
      <c r="B21" s="19" t="s">
        <v>6</v>
      </c>
      <c r="C21" s="31">
        <v>27.415259889807043</v>
      </c>
      <c r="D21" s="28"/>
      <c r="E21" s="41">
        <v>2.7</v>
      </c>
      <c r="F21" s="31">
        <v>-15</v>
      </c>
      <c r="G21" s="42">
        <v>100.8</v>
      </c>
      <c r="H21" s="42">
        <v>131.30000000000001</v>
      </c>
      <c r="I21" s="31">
        <v>-0.9</v>
      </c>
      <c r="J21" s="27"/>
      <c r="K21" s="19" t="s">
        <v>99</v>
      </c>
      <c r="L21" s="42">
        <v>192.1</v>
      </c>
      <c r="M21" s="42">
        <v>629.1</v>
      </c>
      <c r="N21" s="41">
        <v>6.3</v>
      </c>
      <c r="O21" s="31">
        <v>-4.5392400384768772</v>
      </c>
      <c r="P21" s="31">
        <v>17.208791208791219</v>
      </c>
      <c r="Q21" s="43">
        <v>69.009345171218825</v>
      </c>
      <c r="R21" s="28"/>
      <c r="S21" s="41">
        <v>1.6</v>
      </c>
      <c r="T21" s="31">
        <v>16.167816566960912</v>
      </c>
      <c r="U21" s="41">
        <v>30.6</v>
      </c>
      <c r="V21" s="31">
        <v>13.850066148710255</v>
      </c>
      <c r="W21" s="41">
        <v>4.0999999999999996</v>
      </c>
      <c r="X21" s="31">
        <v>10.291425511843148</v>
      </c>
      <c r="Y21" s="43">
        <v>116.52173977428701</v>
      </c>
      <c r="Z21" s="43">
        <v>50.005173022057782</v>
      </c>
      <c r="AA21" s="31">
        <v>-11.34463114322817</v>
      </c>
      <c r="AB21" s="41">
        <v>1.1000000000000001</v>
      </c>
      <c r="AC21" s="42">
        <v>26.573761384480459</v>
      </c>
      <c r="AD21" s="41">
        <v>1.5</v>
      </c>
      <c r="AE21" s="27"/>
      <c r="AF21" s="27">
        <v>10.7</v>
      </c>
      <c r="AG21" s="31">
        <v>1.3329636545510415</v>
      </c>
      <c r="AH21" s="41">
        <v>26.5</v>
      </c>
      <c r="AI21" s="41">
        <v>56.8</v>
      </c>
      <c r="AJ21" s="27"/>
      <c r="AK21" s="41">
        <v>5.2</v>
      </c>
      <c r="AL21" s="41">
        <v>6.3</v>
      </c>
      <c r="AM21" s="41">
        <v>-0.1</v>
      </c>
      <c r="AN21" s="31">
        <v>-1.7949717514124277</v>
      </c>
      <c r="AO21" s="41">
        <v>59.1</v>
      </c>
      <c r="AP21" s="27"/>
      <c r="AQ21" s="28"/>
      <c r="AR21" s="31">
        <v>12.751677852348987</v>
      </c>
      <c r="AS21" s="31">
        <v>0</v>
      </c>
      <c r="AT21" s="31">
        <v>47.7</v>
      </c>
      <c r="AU21" s="41">
        <v>14.9</v>
      </c>
      <c r="AV21" s="41">
        <v>26</v>
      </c>
      <c r="AW21" s="41">
        <v>9.1999999999999993</v>
      </c>
      <c r="AX21" s="31">
        <v>2.8412996879050705</v>
      </c>
      <c r="AY21" s="41">
        <v>8.4</v>
      </c>
      <c r="AZ21" s="41">
        <v>65.3</v>
      </c>
      <c r="BA21" s="41">
        <v>98.7</v>
      </c>
      <c r="BB21" s="41">
        <v>80.2</v>
      </c>
      <c r="BC21" s="27">
        <v>-10.894426943699726</v>
      </c>
      <c r="BD21" s="31">
        <v>-7.3806349206349209</v>
      </c>
      <c r="BE21" s="31">
        <v>-9.2595061728395081</v>
      </c>
      <c r="BF21" s="31">
        <v>-13.023463110923098</v>
      </c>
      <c r="BG21" s="31">
        <v>-5.3601505568541157</v>
      </c>
      <c r="BH21" s="31">
        <v>-9.1055900621118031</v>
      </c>
      <c r="BI21" s="31">
        <v>0</v>
      </c>
      <c r="BJ21" s="41">
        <v>38.1</v>
      </c>
      <c r="BK21" s="41">
        <v>99.9</v>
      </c>
      <c r="BL21" s="27"/>
      <c r="BM21" s="96">
        <f t="shared" ref="BM21:BM26" si="6">AVERAGE(C21:BL21)</f>
        <v>38.291824625901526</v>
      </c>
      <c r="BN21" s="27">
        <f t="shared" si="4"/>
        <v>8661.6983892938279</v>
      </c>
      <c r="BO21" s="27">
        <f t="shared" si="5"/>
        <v>93.06824586986599</v>
      </c>
      <c r="BP21" s="27">
        <f>VAR($C$19:$BL$22)</f>
        <v>631678.93599908962</v>
      </c>
      <c r="BS21" s="41">
        <v>47.1</v>
      </c>
      <c r="BU21" s="19" t="s">
        <v>4</v>
      </c>
      <c r="BX21"/>
      <c r="DA21" s="27"/>
      <c r="DB21" s="27"/>
    </row>
    <row r="22" spans="1:253" s="19" customFormat="1" ht="13.15" x14ac:dyDescent="0.4">
      <c r="B22" s="19" t="s">
        <v>7</v>
      </c>
      <c r="C22" s="31">
        <v>29.000434885974013</v>
      </c>
      <c r="D22" s="42">
        <v>85.3</v>
      </c>
      <c r="E22" s="41">
        <v>0.4</v>
      </c>
      <c r="F22" s="31">
        <v>14.352941176470591</v>
      </c>
      <c r="G22" s="42">
        <v>104.5</v>
      </c>
      <c r="H22" s="42">
        <v>343</v>
      </c>
      <c r="I22" s="31">
        <v>-1.1000000000000001</v>
      </c>
      <c r="J22" s="27"/>
      <c r="K22" s="19" t="s">
        <v>100</v>
      </c>
      <c r="L22" s="42">
        <v>226</v>
      </c>
      <c r="M22" s="42">
        <v>1430.7</v>
      </c>
      <c r="N22" s="41">
        <v>0.6</v>
      </c>
      <c r="O22" s="31">
        <v>38.405409621396707</v>
      </c>
      <c r="P22" s="31">
        <v>-10.846471949186242</v>
      </c>
      <c r="Q22" s="43">
        <v>48.461065673338389</v>
      </c>
      <c r="R22" s="28"/>
      <c r="S22" s="41">
        <v>0.1</v>
      </c>
      <c r="T22" s="31">
        <v>11.84179448012271</v>
      </c>
      <c r="U22" s="41">
        <v>36.1</v>
      </c>
      <c r="V22" s="41">
        <v>17.399999999999999</v>
      </c>
      <c r="W22" s="41">
        <v>2.2999999999999998</v>
      </c>
      <c r="X22" s="31">
        <v>2.7625331157212418</v>
      </c>
      <c r="Y22" s="43">
        <v>73.092369409243432</v>
      </c>
      <c r="Z22" s="43">
        <v>116.50360399654107</v>
      </c>
      <c r="AA22" s="31">
        <v>-2.0198651540059176</v>
      </c>
      <c r="AB22" s="41">
        <v>2.2000000000000002</v>
      </c>
      <c r="AC22" s="42">
        <v>568.00067165567714</v>
      </c>
      <c r="AD22" s="41">
        <v>3.3</v>
      </c>
      <c r="AE22" s="27"/>
      <c r="AF22" s="27">
        <v>6.9</v>
      </c>
      <c r="AG22" s="31">
        <v>-4.7656817455475178</v>
      </c>
      <c r="AH22" s="41">
        <v>27.9</v>
      </c>
      <c r="AI22" s="41">
        <v>46.8</v>
      </c>
      <c r="AJ22" s="27"/>
      <c r="AK22" s="41">
        <v>5.9</v>
      </c>
      <c r="AL22" s="41">
        <v>14.7</v>
      </c>
      <c r="AM22" s="41">
        <v>1</v>
      </c>
      <c r="AN22" s="31">
        <v>-5.1285714285714299</v>
      </c>
      <c r="AO22" s="41">
        <v>75.400000000000006</v>
      </c>
      <c r="AP22" s="27"/>
      <c r="AQ22" s="28"/>
      <c r="AR22" s="31">
        <v>41.071428571428584</v>
      </c>
      <c r="AS22" s="31">
        <v>2.4999999999999911</v>
      </c>
      <c r="AT22" s="31">
        <v>14.8</v>
      </c>
      <c r="AU22" s="41">
        <v>47.3</v>
      </c>
      <c r="AV22" s="41">
        <v>23.1</v>
      </c>
      <c r="AW22" s="41">
        <v>13.1</v>
      </c>
      <c r="AX22" s="31">
        <v>-1.3454696619642375</v>
      </c>
      <c r="AY22" s="41">
        <v>7.7</v>
      </c>
      <c r="AZ22" s="41">
        <v>65.2</v>
      </c>
      <c r="BA22" s="41">
        <v>58.6</v>
      </c>
      <c r="BB22" s="41">
        <v>15.9</v>
      </c>
      <c r="BC22" s="27">
        <v>-12.585533861651752</v>
      </c>
      <c r="BD22" s="31">
        <v>-6.082650671236796</v>
      </c>
      <c r="BE22" s="31">
        <v>2.578582169709994</v>
      </c>
      <c r="BF22" s="31">
        <v>-8.0528211919836838</v>
      </c>
      <c r="BG22" s="31">
        <v>-2.2126695964228835</v>
      </c>
      <c r="BH22" s="31">
        <v>-10.384511014100063</v>
      </c>
      <c r="BI22" s="31">
        <v>0</v>
      </c>
      <c r="BJ22" s="41">
        <v>60.8</v>
      </c>
      <c r="BK22" s="41">
        <v>50</v>
      </c>
      <c r="BL22" s="27"/>
      <c r="BM22" s="96">
        <f t="shared" si="6"/>
        <v>67.982344231128778</v>
      </c>
      <c r="BN22" s="27">
        <f t="shared" si="4"/>
        <v>44547.147059460003</v>
      </c>
      <c r="BO22" s="27">
        <f t="shared" si="5"/>
        <v>211.06195076199785</v>
      </c>
      <c r="BP22" s="27">
        <f>STDEV($C$19:$BL$22)</f>
        <v>794.78231988330595</v>
      </c>
      <c r="BS22" s="41">
        <v>32.1</v>
      </c>
      <c r="DA22" s="27"/>
      <c r="DB22" s="27"/>
    </row>
    <row r="23" spans="1:253" s="19" customFormat="1" ht="13.15" x14ac:dyDescent="0.4">
      <c r="B23" s="19" t="s">
        <v>8</v>
      </c>
      <c r="C23" s="42">
        <v>80.699904445723945</v>
      </c>
      <c r="D23" s="42">
        <v>299.10000000000002</v>
      </c>
      <c r="E23" s="25">
        <v>3.8</v>
      </c>
      <c r="F23" s="42">
        <v>40.946502057613166</v>
      </c>
      <c r="G23" s="42">
        <v>164.8</v>
      </c>
      <c r="H23" s="42">
        <v>3079.5</v>
      </c>
      <c r="I23" s="42">
        <v>25.9</v>
      </c>
      <c r="J23" s="42"/>
      <c r="K23" s="44"/>
      <c r="L23" s="42">
        <v>147.1</v>
      </c>
      <c r="M23" s="42">
        <v>2947.7</v>
      </c>
      <c r="N23" s="25">
        <v>0.3</v>
      </c>
      <c r="O23" s="42">
        <v>2.3381059257296277</v>
      </c>
      <c r="P23" s="42">
        <v>-9.2054638014751546</v>
      </c>
      <c r="Q23" s="45">
        <v>101.30131007048182</v>
      </c>
      <c r="R23" s="46">
        <v>1517</v>
      </c>
      <c r="S23" s="25">
        <v>1.6</v>
      </c>
      <c r="T23" s="42">
        <v>15.514409701362396</v>
      </c>
      <c r="U23" s="25">
        <v>52.2</v>
      </c>
      <c r="V23" s="25">
        <v>14.8</v>
      </c>
      <c r="W23" s="25">
        <v>-0.7</v>
      </c>
      <c r="X23" s="42">
        <v>19.268700902538455</v>
      </c>
      <c r="Y23" s="45">
        <v>54.524356654644556</v>
      </c>
      <c r="Z23" s="45">
        <v>22.295566408089108</v>
      </c>
      <c r="AA23" s="42">
        <v>14.332068031471149</v>
      </c>
      <c r="AB23" s="25">
        <v>2.2999999999999998</v>
      </c>
      <c r="AC23" s="42">
        <v>203.89532652531869</v>
      </c>
      <c r="AD23" s="25">
        <v>15.8</v>
      </c>
      <c r="AE23" s="28"/>
      <c r="AF23" s="28">
        <v>16.2</v>
      </c>
      <c r="AG23" s="42">
        <v>-3.5865065529686668</v>
      </c>
      <c r="AH23" s="25">
        <v>58.9</v>
      </c>
      <c r="AI23" s="25">
        <v>36.6</v>
      </c>
      <c r="AJ23" s="28"/>
      <c r="AK23" s="25">
        <v>5.2</v>
      </c>
      <c r="AL23" s="25">
        <v>17.600000000000001</v>
      </c>
      <c r="AM23" s="25">
        <v>0.4</v>
      </c>
      <c r="AN23" s="42">
        <v>-5.7088807785888083</v>
      </c>
      <c r="AO23" s="25">
        <v>64.5</v>
      </c>
      <c r="AP23" s="28"/>
      <c r="AQ23" s="28"/>
      <c r="AR23" s="42">
        <v>45.991561181434591</v>
      </c>
      <c r="AS23" s="42">
        <v>5.4634146341463463</v>
      </c>
      <c r="AT23" s="42">
        <v>27.7</v>
      </c>
      <c r="AU23" s="25">
        <v>48.2</v>
      </c>
      <c r="AV23" s="25">
        <v>14.6</v>
      </c>
      <c r="AW23" s="25">
        <v>9.8000000000000007</v>
      </c>
      <c r="AX23" s="42">
        <v>0.43180068024924517</v>
      </c>
      <c r="AY23" s="25">
        <v>15.9</v>
      </c>
      <c r="AZ23" s="25">
        <v>123.6</v>
      </c>
      <c r="BA23" s="25">
        <v>39.799999999999997</v>
      </c>
      <c r="BB23" s="25">
        <v>10.6</v>
      </c>
      <c r="BC23" s="28">
        <v>-12.665191493863729</v>
      </c>
      <c r="BD23" s="42">
        <v>-7.7569829683698259</v>
      </c>
      <c r="BE23" s="42">
        <v>-0.52237347294938152</v>
      </c>
      <c r="BF23" s="42">
        <v>-5.8392085859718179</v>
      </c>
      <c r="BG23" s="42">
        <v>3.7735849056603765</v>
      </c>
      <c r="BH23" s="42">
        <v>-3.0182055604989153</v>
      </c>
      <c r="BI23" s="42">
        <v>-1.9864420128631615</v>
      </c>
      <c r="BJ23" s="25">
        <v>59.9</v>
      </c>
      <c r="BK23" s="25">
        <v>35.799999999999997</v>
      </c>
      <c r="BL23" s="28"/>
      <c r="BM23" s="96">
        <f t="shared" si="6"/>
        <v>171.21795194358023</v>
      </c>
      <c r="BN23" s="28">
        <f t="shared" si="4"/>
        <v>353801.32556303672</v>
      </c>
      <c r="BO23" s="28">
        <f t="shared" si="5"/>
        <v>594.81200859013995</v>
      </c>
      <c r="BP23" s="28">
        <f>STDEV($C$19:$BL$22)</f>
        <v>794.78231988330595</v>
      </c>
      <c r="BQ23" s="29"/>
      <c r="BR23" s="29"/>
      <c r="BS23" s="25">
        <v>123.6</v>
      </c>
      <c r="BT23" s="29"/>
      <c r="BU23" s="20" t="s">
        <v>94</v>
      </c>
      <c r="BV23" s="20"/>
      <c r="BW23" s="20"/>
      <c r="BX23" s="30">
        <f>COUNT($C$19:$BL$22)</f>
        <v>202</v>
      </c>
      <c r="DA23" s="27"/>
      <c r="DB23" s="27"/>
    </row>
    <row r="24" spans="1:253" s="19" customFormat="1" ht="13.15" x14ac:dyDescent="0.4">
      <c r="B24" s="19" t="s">
        <v>9</v>
      </c>
      <c r="C24" s="31">
        <v>69.009350793481119</v>
      </c>
      <c r="D24" s="42">
        <v>1379.5</v>
      </c>
      <c r="E24" s="41">
        <v>0.6</v>
      </c>
      <c r="F24" s="31">
        <v>10.948905109489052</v>
      </c>
      <c r="G24" s="42">
        <v>343.8</v>
      </c>
      <c r="H24" s="42">
        <v>2314</v>
      </c>
      <c r="I24" s="31">
        <v>13.4</v>
      </c>
      <c r="J24" s="31">
        <v>44.09175253661811</v>
      </c>
      <c r="L24" s="42">
        <v>228.3</v>
      </c>
      <c r="M24" s="42">
        <v>477.4</v>
      </c>
      <c r="N24" s="41">
        <v>2</v>
      </c>
      <c r="O24" s="31">
        <v>9.0992357637104018</v>
      </c>
      <c r="P24" s="31">
        <v>-17.00997415283129</v>
      </c>
      <c r="Q24" s="43">
        <v>46.70756920354944</v>
      </c>
      <c r="R24" s="25">
        <v>97.8</v>
      </c>
      <c r="S24" s="41">
        <v>2.4</v>
      </c>
      <c r="T24" s="31">
        <v>7.3908518641554997</v>
      </c>
      <c r="U24" s="41">
        <v>96.1</v>
      </c>
      <c r="V24" s="41">
        <v>11.7</v>
      </c>
      <c r="W24" s="41">
        <v>0.5</v>
      </c>
      <c r="X24" s="31">
        <v>-7.142884087985542</v>
      </c>
      <c r="Y24" s="43">
        <v>50.005173022057782</v>
      </c>
      <c r="Z24" s="43">
        <v>122.87451457259253</v>
      </c>
      <c r="AA24" s="31">
        <v>5.7782205670619398</v>
      </c>
      <c r="AB24" s="41">
        <v>3.5</v>
      </c>
      <c r="AC24" s="42">
        <v>158.02398863492311</v>
      </c>
      <c r="AD24" s="41">
        <v>8.1</v>
      </c>
      <c r="AE24" s="27"/>
      <c r="AF24" s="27">
        <v>-1.1000000000000001</v>
      </c>
      <c r="AG24" s="31">
        <v>-0.7986246315555956</v>
      </c>
      <c r="AH24" s="41">
        <v>101.9</v>
      </c>
      <c r="AI24" s="41">
        <v>9.4</v>
      </c>
      <c r="AJ24" s="43">
        <v>4.2000695513886797</v>
      </c>
      <c r="AK24" s="41">
        <v>6.3</v>
      </c>
      <c r="AL24" s="41">
        <v>24</v>
      </c>
      <c r="AM24" s="41">
        <v>0.1</v>
      </c>
      <c r="AN24" s="31">
        <v>-3.5922580645161331</v>
      </c>
      <c r="AO24" s="41">
        <v>111.1</v>
      </c>
      <c r="AP24" s="27"/>
      <c r="AQ24" s="42">
        <v>776.62337662337654</v>
      </c>
      <c r="AR24" s="31">
        <v>-13.294797687861271</v>
      </c>
      <c r="AS24" s="31">
        <v>-0.27752081406106077</v>
      </c>
      <c r="AT24" s="31">
        <v>85.7</v>
      </c>
      <c r="AU24" s="41">
        <v>13.4</v>
      </c>
      <c r="AV24" s="41">
        <v>36</v>
      </c>
      <c r="AW24" s="41">
        <v>11.8</v>
      </c>
      <c r="AX24" s="31">
        <v>10.812539987204103</v>
      </c>
      <c r="AY24" s="41">
        <v>9.6</v>
      </c>
      <c r="AZ24" s="41">
        <v>117.6</v>
      </c>
      <c r="BA24" s="41">
        <v>15.5</v>
      </c>
      <c r="BB24" s="41">
        <v>22.7</v>
      </c>
      <c r="BC24" s="27">
        <v>5.7013605442176871</v>
      </c>
      <c r="BD24" s="31">
        <v>1.6810023079459298</v>
      </c>
      <c r="BE24" s="31">
        <v>-0.2103508771929922</v>
      </c>
      <c r="BF24" s="31">
        <v>2.6278873239436638</v>
      </c>
      <c r="BG24" s="31">
        <v>2.7272727272727337</v>
      </c>
      <c r="BH24" s="31">
        <v>2.6569859889214746</v>
      </c>
      <c r="BI24" s="31">
        <v>-5.2078218982027602</v>
      </c>
      <c r="BJ24" s="41">
        <v>99.9</v>
      </c>
      <c r="BK24" s="41">
        <v>23.6</v>
      </c>
      <c r="BL24" s="27"/>
      <c r="BM24" s="96">
        <f>AVERAGE($C24:$BL24)</f>
        <v>119.82803146392592</v>
      </c>
      <c r="BN24" s="27">
        <f t="shared" si="4"/>
        <v>132552.47229053298</v>
      </c>
      <c r="BO24" s="27">
        <f t="shared" si="5"/>
        <v>364.07756356377274</v>
      </c>
      <c r="BP24" s="27">
        <f>AVERAGE($C$23:$BL$25)</f>
        <v>129.34538569221502</v>
      </c>
      <c r="BS24" s="41">
        <v>275.60000000000002</v>
      </c>
      <c r="BU24" s="20" t="s">
        <v>95</v>
      </c>
      <c r="BV24" s="37"/>
      <c r="BW24" s="37"/>
      <c r="BX24" s="30">
        <f>COUNT($C$23:$BL$25)</f>
        <v>171</v>
      </c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</row>
    <row r="25" spans="1:253" s="19" customFormat="1" ht="13.15" x14ac:dyDescent="0.4">
      <c r="B25" s="19" t="s">
        <v>10</v>
      </c>
      <c r="C25" s="31">
        <v>48.461068674731344</v>
      </c>
      <c r="D25" s="42">
        <v>949.8</v>
      </c>
      <c r="E25" s="41">
        <v>-0.6</v>
      </c>
      <c r="F25" s="31">
        <v>-9.8684210526315788</v>
      </c>
      <c r="G25" s="42">
        <v>626.70000000000005</v>
      </c>
      <c r="H25" s="42">
        <v>171.7</v>
      </c>
      <c r="I25" s="31">
        <v>4.4000000000000004</v>
      </c>
      <c r="J25" s="31">
        <v>148.63413431240923</v>
      </c>
      <c r="L25" s="42">
        <v>629.1</v>
      </c>
      <c r="M25" s="42">
        <v>1022.5</v>
      </c>
      <c r="N25" s="41">
        <v>5.0999999999999996</v>
      </c>
      <c r="O25" s="31">
        <v>0.98901317704602754</v>
      </c>
      <c r="P25" s="31">
        <v>17.523508128319609</v>
      </c>
      <c r="Q25" s="43">
        <v>34.883720930232712</v>
      </c>
      <c r="R25" s="25">
        <v>1.9</v>
      </c>
      <c r="S25" s="41">
        <v>1.6</v>
      </c>
      <c r="T25" s="31">
        <v>10.671740842238556</v>
      </c>
      <c r="U25" s="41">
        <v>37.700000000000003</v>
      </c>
      <c r="V25" s="41">
        <v>13.1</v>
      </c>
      <c r="W25" s="41">
        <v>2.1</v>
      </c>
      <c r="X25" s="31">
        <v>-3.2049042469348525</v>
      </c>
      <c r="Y25" s="43">
        <v>116.50360399654107</v>
      </c>
      <c r="Z25" s="43">
        <v>39.66531379472665</v>
      </c>
      <c r="AA25" s="31">
        <v>0.54257710393727931</v>
      </c>
      <c r="AB25" s="41">
        <v>3.8</v>
      </c>
      <c r="AC25" s="42">
        <v>70.125252003511036</v>
      </c>
      <c r="AD25" s="41">
        <v>-0.3</v>
      </c>
      <c r="AE25" s="27"/>
      <c r="AF25" s="27">
        <v>14</v>
      </c>
      <c r="AG25" s="31">
        <v>1.6801988159875947</v>
      </c>
      <c r="AH25" s="41">
        <v>65.400000000000006</v>
      </c>
      <c r="AI25" s="41">
        <v>7.6</v>
      </c>
      <c r="AJ25" s="43">
        <v>17.694600644657594</v>
      </c>
      <c r="AK25" s="41">
        <v>14.7</v>
      </c>
      <c r="AL25" s="41">
        <v>23.8</v>
      </c>
      <c r="AM25" s="41">
        <v>0.8</v>
      </c>
      <c r="AN25" s="31">
        <v>-1.8178853754940738</v>
      </c>
      <c r="AO25" s="41">
        <v>110.2</v>
      </c>
      <c r="AP25" s="27"/>
      <c r="AQ25" s="42">
        <v>1225.9259259259259</v>
      </c>
      <c r="AR25" s="31">
        <v>-10.666666666666668</v>
      </c>
      <c r="AS25" s="31">
        <v>-0.4638218923933124</v>
      </c>
      <c r="AT25" s="31">
        <v>20.8</v>
      </c>
      <c r="AU25" s="41">
        <v>11.7</v>
      </c>
      <c r="AV25" s="41">
        <v>34.1</v>
      </c>
      <c r="AW25" s="41">
        <v>8</v>
      </c>
      <c r="AX25" s="31">
        <v>12.471131639722872</v>
      </c>
      <c r="AY25" s="41">
        <v>9.4</v>
      </c>
      <c r="AZ25" s="41">
        <v>101.3</v>
      </c>
      <c r="BA25" s="41">
        <v>23</v>
      </c>
      <c r="BB25" s="41">
        <v>28.2</v>
      </c>
      <c r="BC25" s="27">
        <v>8.5521534728541102</v>
      </c>
      <c r="BD25" s="31">
        <v>10.991478599221788</v>
      </c>
      <c r="BE25" s="31">
        <v>-0.1069901547116725</v>
      </c>
      <c r="BF25" s="31">
        <v>-0.37056415578687146</v>
      </c>
      <c r="BG25" s="31">
        <v>1.7699115044247815</v>
      </c>
      <c r="BH25" s="31">
        <v>2.661691542288545</v>
      </c>
      <c r="BI25" s="31">
        <v>0</v>
      </c>
      <c r="BJ25" s="41">
        <v>50</v>
      </c>
      <c r="BK25" s="41">
        <v>16.2</v>
      </c>
      <c r="BL25" s="27"/>
      <c r="BM25" s="96">
        <f t="shared" si="6"/>
        <v>99.155996061450978</v>
      </c>
      <c r="BN25" s="27">
        <f t="shared" si="4"/>
        <v>66327.538845687814</v>
      </c>
      <c r="BO25" s="27">
        <f t="shared" si="5"/>
        <v>257.54133424692787</v>
      </c>
      <c r="BP25" s="27">
        <f>VAR($C$23:$BL$25)</f>
        <v>179976.34801486015</v>
      </c>
      <c r="BS25" s="47">
        <v>1281.3</v>
      </c>
      <c r="BU25" s="20" t="s">
        <v>96</v>
      </c>
      <c r="BV25" s="20"/>
      <c r="BW25" s="20"/>
      <c r="BX25" s="32">
        <f>SUM(C27:BL27)</f>
        <v>4</v>
      </c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</row>
    <row r="26" spans="1:253" s="19" customFormat="1" ht="13.5" thickBot="1" x14ac:dyDescent="0.45">
      <c r="B26" s="19" t="s">
        <v>11</v>
      </c>
      <c r="C26" s="31">
        <v>101.30131761025542</v>
      </c>
      <c r="D26" s="42">
        <v>2672.2</v>
      </c>
      <c r="E26" s="41">
        <v>-0.4</v>
      </c>
      <c r="F26" s="31">
        <v>-9.051094890510953</v>
      </c>
      <c r="G26" s="42">
        <v>672.2</v>
      </c>
      <c r="H26" s="42">
        <v>24.9</v>
      </c>
      <c r="I26" s="31">
        <v>9.6</v>
      </c>
      <c r="J26" s="31">
        <v>20.000220400246842</v>
      </c>
      <c r="L26" s="42">
        <v>1430.7</v>
      </c>
      <c r="M26" s="42">
        <v>1927.4</v>
      </c>
      <c r="N26" s="41">
        <v>2</v>
      </c>
      <c r="O26" s="31">
        <v>-4.7285541474829937</v>
      </c>
      <c r="P26" s="31">
        <v>9.4109908201589043</v>
      </c>
      <c r="Q26" s="43">
        <v>37.068965517241672</v>
      </c>
      <c r="R26" s="25">
        <v>3.5</v>
      </c>
      <c r="S26" s="41">
        <v>2.6</v>
      </c>
      <c r="T26" s="31">
        <v>2.6943487047323602</v>
      </c>
      <c r="U26" s="41">
        <v>12.6</v>
      </c>
      <c r="V26" s="41">
        <v>11.7</v>
      </c>
      <c r="W26" s="41">
        <v>0.2</v>
      </c>
      <c r="X26" s="31">
        <v>12.743373974356286</v>
      </c>
      <c r="Y26" s="43">
        <v>22.295566408089108</v>
      </c>
      <c r="Z26" s="43">
        <v>10.305440669829693</v>
      </c>
      <c r="AA26" s="31">
        <v>0.20146286667793545</v>
      </c>
      <c r="AB26" s="41">
        <v>2.4</v>
      </c>
      <c r="AC26" s="42">
        <v>18.287743819123587</v>
      </c>
      <c r="AD26" s="41">
        <v>0.6</v>
      </c>
      <c r="AE26" s="27"/>
      <c r="AF26" s="27">
        <v>18.399999999999999</v>
      </c>
      <c r="AG26" s="31">
        <v>-8.8634106125238326</v>
      </c>
      <c r="AH26" s="41">
        <v>57.7</v>
      </c>
      <c r="AI26" s="41">
        <v>11.6</v>
      </c>
      <c r="AJ26" s="43">
        <v>28.19793291762678</v>
      </c>
      <c r="AK26" s="41">
        <v>17.600000000000001</v>
      </c>
      <c r="AL26" s="41">
        <v>21.9</v>
      </c>
      <c r="AM26" s="41">
        <v>1.5</v>
      </c>
      <c r="AN26" s="31">
        <v>1.6050000000000115</v>
      </c>
      <c r="AO26" s="41">
        <v>163.4</v>
      </c>
      <c r="AP26" s="27"/>
      <c r="AQ26" s="42">
        <v>570.39106145251401</v>
      </c>
      <c r="AR26" s="31">
        <v>-17.164179104477618</v>
      </c>
      <c r="AS26" s="31">
        <v>0.65237651444547406</v>
      </c>
      <c r="AT26" s="31">
        <v>21.5</v>
      </c>
      <c r="AU26" s="41">
        <v>6.8</v>
      </c>
      <c r="AV26" s="41">
        <v>-0.9</v>
      </c>
      <c r="AW26" s="41">
        <v>12.3</v>
      </c>
      <c r="AX26" s="31">
        <v>14.117043121149905</v>
      </c>
      <c r="AY26" s="41">
        <v>4</v>
      </c>
      <c r="AZ26" s="41">
        <v>115.5</v>
      </c>
      <c r="BA26" s="41">
        <v>9.1</v>
      </c>
      <c r="BB26" s="41">
        <v>12</v>
      </c>
      <c r="BC26" s="27">
        <v>17.350810282201735</v>
      </c>
      <c r="BD26" s="31">
        <v>2.4526584867075707</v>
      </c>
      <c r="BE26" s="31">
        <v>5.3869517775431142</v>
      </c>
      <c r="BF26" s="31">
        <v>4.0777162866764733</v>
      </c>
      <c r="BG26" s="31">
        <v>3.4782608695652195</v>
      </c>
      <c r="BH26" s="31">
        <v>1.3346376811594172</v>
      </c>
      <c r="BI26" s="31">
        <v>3.1389363925860163</v>
      </c>
      <c r="BJ26" s="41">
        <v>35.799999999999997</v>
      </c>
      <c r="BK26" s="41">
        <v>12.5</v>
      </c>
      <c r="BL26" s="27"/>
      <c r="BM26" s="96">
        <f t="shared" si="6"/>
        <v>140.33768237617053</v>
      </c>
      <c r="BN26" s="27">
        <f t="shared" si="4"/>
        <v>221060.17508923518</v>
      </c>
      <c r="BO26" s="27">
        <f t="shared" si="5"/>
        <v>470.17036815311445</v>
      </c>
      <c r="BP26" s="27">
        <f>STDEV($C$23:$BL$25)</f>
        <v>424.23619366440221</v>
      </c>
      <c r="BS26" s="47">
        <v>11749.6</v>
      </c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</row>
    <row r="27" spans="1:253" s="38" customFormat="1" ht="13.5" thickTop="1" x14ac:dyDescent="0.4">
      <c r="A27" s="38" t="s">
        <v>97</v>
      </c>
      <c r="C27" s="48"/>
      <c r="D27" s="48"/>
      <c r="F27" s="48"/>
      <c r="G27" s="48"/>
      <c r="H27" s="48"/>
      <c r="I27" s="48"/>
      <c r="J27" s="48"/>
      <c r="K27" s="48" t="s">
        <v>4</v>
      </c>
      <c r="L27" s="48"/>
      <c r="M27" s="48"/>
      <c r="N27" s="48"/>
      <c r="O27" s="49" t="s">
        <v>4</v>
      </c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9">
        <v>1</v>
      </c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9">
        <v>1</v>
      </c>
      <c r="AQ27" s="49" t="s">
        <v>4</v>
      </c>
      <c r="AR27" s="48"/>
      <c r="AS27" s="48"/>
      <c r="AT27" s="48"/>
      <c r="AU27" s="49" t="s">
        <v>4</v>
      </c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9">
        <v>1</v>
      </c>
      <c r="BI27" s="48"/>
      <c r="BJ27" s="48"/>
      <c r="BK27" s="48"/>
      <c r="BL27" s="49">
        <v>1</v>
      </c>
      <c r="BM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</row>
    <row r="28" spans="1:253" s="50" customFormat="1" ht="13.15" x14ac:dyDescent="0.4"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</row>
    <row r="29" spans="1:253" s="19" customFormat="1" ht="13.15" x14ac:dyDescent="0.4">
      <c r="B29" s="20" t="s">
        <v>22</v>
      </c>
      <c r="C29" s="37"/>
      <c r="D29" s="37"/>
      <c r="E29" s="37"/>
      <c r="F29" s="37"/>
      <c r="G29" s="37"/>
      <c r="H29" s="3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</row>
    <row r="30" spans="1:253" s="19" customFormat="1" ht="13.15" x14ac:dyDescent="0.4">
      <c r="B30" s="20" t="s">
        <v>23</v>
      </c>
      <c r="C30" s="37"/>
      <c r="D30" s="37"/>
      <c r="E30" s="37"/>
      <c r="F30" s="37"/>
      <c r="G30" s="37"/>
      <c r="H30" s="3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</row>
    <row r="31" spans="1:253" s="19" customFormat="1" ht="13.5" thickBot="1" x14ac:dyDescent="0.45">
      <c r="B31" s="20" t="s">
        <v>101</v>
      </c>
      <c r="C31" s="37"/>
      <c r="D31" s="37"/>
      <c r="E31" s="37"/>
      <c r="F31" s="37"/>
      <c r="G31" s="37"/>
      <c r="H31" s="3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IS31" s="19" t="s">
        <v>4</v>
      </c>
    </row>
    <row r="32" spans="1:253" s="21" customFormat="1" ht="13.5" thickTop="1" x14ac:dyDescent="0.4">
      <c r="C32" s="21">
        <v>1</v>
      </c>
      <c r="D32" s="21">
        <f t="shared" ref="D32:BO32" si="7">C32+1</f>
        <v>2</v>
      </c>
      <c r="E32" s="21">
        <f t="shared" si="7"/>
        <v>3</v>
      </c>
      <c r="F32" s="21">
        <f t="shared" si="7"/>
        <v>4</v>
      </c>
      <c r="G32" s="21">
        <f t="shared" si="7"/>
        <v>5</v>
      </c>
      <c r="H32" s="21">
        <f t="shared" si="7"/>
        <v>6</v>
      </c>
      <c r="I32" s="21">
        <f t="shared" si="7"/>
        <v>7</v>
      </c>
      <c r="J32" s="21">
        <f t="shared" si="7"/>
        <v>8</v>
      </c>
      <c r="K32" s="21">
        <f t="shared" si="7"/>
        <v>9</v>
      </c>
      <c r="L32" s="21">
        <f t="shared" si="7"/>
        <v>10</v>
      </c>
      <c r="M32" s="21">
        <f t="shared" si="7"/>
        <v>11</v>
      </c>
      <c r="N32" s="21">
        <f t="shared" si="7"/>
        <v>12</v>
      </c>
      <c r="O32" s="21">
        <f t="shared" si="7"/>
        <v>13</v>
      </c>
      <c r="P32" s="21">
        <f t="shared" si="7"/>
        <v>14</v>
      </c>
      <c r="Q32" s="21">
        <f t="shared" si="7"/>
        <v>15</v>
      </c>
      <c r="R32" s="21">
        <f t="shared" si="7"/>
        <v>16</v>
      </c>
      <c r="S32" s="21">
        <f t="shared" si="7"/>
        <v>17</v>
      </c>
      <c r="T32" s="21">
        <f t="shared" si="7"/>
        <v>18</v>
      </c>
      <c r="U32" s="21">
        <f t="shared" si="7"/>
        <v>19</v>
      </c>
      <c r="V32" s="21">
        <f t="shared" si="7"/>
        <v>20</v>
      </c>
      <c r="W32" s="21">
        <f t="shared" si="7"/>
        <v>21</v>
      </c>
      <c r="X32" s="21">
        <f t="shared" si="7"/>
        <v>22</v>
      </c>
      <c r="Y32" s="21">
        <f t="shared" si="7"/>
        <v>23</v>
      </c>
      <c r="Z32" s="21">
        <f t="shared" si="7"/>
        <v>24</v>
      </c>
      <c r="AA32" s="21">
        <f t="shared" si="7"/>
        <v>25</v>
      </c>
      <c r="AB32" s="21">
        <f t="shared" si="7"/>
        <v>26</v>
      </c>
      <c r="AC32" s="21">
        <f t="shared" si="7"/>
        <v>27</v>
      </c>
      <c r="AD32" s="21">
        <f t="shared" si="7"/>
        <v>28</v>
      </c>
      <c r="AE32" s="21">
        <f t="shared" si="7"/>
        <v>29</v>
      </c>
      <c r="AF32" s="21">
        <f t="shared" si="7"/>
        <v>30</v>
      </c>
      <c r="AG32" s="21">
        <f t="shared" si="7"/>
        <v>31</v>
      </c>
      <c r="AH32" s="21">
        <f t="shared" si="7"/>
        <v>32</v>
      </c>
      <c r="AI32" s="21">
        <f t="shared" si="7"/>
        <v>33</v>
      </c>
      <c r="AJ32" s="21">
        <f t="shared" si="7"/>
        <v>34</v>
      </c>
      <c r="AK32" s="21">
        <f t="shared" si="7"/>
        <v>35</v>
      </c>
      <c r="AL32" s="21">
        <f t="shared" si="7"/>
        <v>36</v>
      </c>
      <c r="AM32" s="21">
        <f t="shared" si="7"/>
        <v>37</v>
      </c>
      <c r="AN32" s="21">
        <f t="shared" si="7"/>
        <v>38</v>
      </c>
      <c r="AO32" s="21">
        <f t="shared" si="7"/>
        <v>39</v>
      </c>
      <c r="AP32" s="21">
        <f t="shared" si="7"/>
        <v>40</v>
      </c>
      <c r="AQ32" s="21">
        <f t="shared" si="7"/>
        <v>41</v>
      </c>
      <c r="AR32" s="21">
        <f t="shared" si="7"/>
        <v>42</v>
      </c>
      <c r="AS32" s="21">
        <f t="shared" si="7"/>
        <v>43</v>
      </c>
      <c r="AT32" s="21">
        <f t="shared" si="7"/>
        <v>44</v>
      </c>
      <c r="AU32" s="21">
        <f t="shared" si="7"/>
        <v>45</v>
      </c>
      <c r="AV32" s="21">
        <f t="shared" si="7"/>
        <v>46</v>
      </c>
      <c r="AW32" s="21">
        <f t="shared" si="7"/>
        <v>47</v>
      </c>
      <c r="AX32" s="21">
        <f t="shared" si="7"/>
        <v>48</v>
      </c>
      <c r="AY32" s="21">
        <f t="shared" si="7"/>
        <v>49</v>
      </c>
      <c r="AZ32" s="21">
        <f t="shared" si="7"/>
        <v>50</v>
      </c>
      <c r="BA32" s="21">
        <f t="shared" si="7"/>
        <v>51</v>
      </c>
      <c r="BB32" s="21">
        <f t="shared" si="7"/>
        <v>52</v>
      </c>
      <c r="BC32" s="21">
        <f t="shared" si="7"/>
        <v>53</v>
      </c>
      <c r="BD32" s="21">
        <f t="shared" si="7"/>
        <v>54</v>
      </c>
      <c r="BE32" s="21">
        <f t="shared" si="7"/>
        <v>55</v>
      </c>
      <c r="BF32" s="21">
        <f t="shared" si="7"/>
        <v>56</v>
      </c>
      <c r="BG32" s="21">
        <f t="shared" si="7"/>
        <v>57</v>
      </c>
      <c r="BH32" s="21">
        <f t="shared" si="7"/>
        <v>58</v>
      </c>
      <c r="BI32" s="21">
        <f t="shared" si="7"/>
        <v>59</v>
      </c>
      <c r="BJ32" s="21">
        <f t="shared" si="7"/>
        <v>60</v>
      </c>
      <c r="BK32" s="21">
        <f t="shared" si="7"/>
        <v>61</v>
      </c>
      <c r="BL32" s="21">
        <f t="shared" si="7"/>
        <v>62</v>
      </c>
      <c r="BM32" s="21">
        <f t="shared" si="7"/>
        <v>63</v>
      </c>
      <c r="BN32" s="21">
        <f t="shared" si="7"/>
        <v>64</v>
      </c>
      <c r="BO32" s="21">
        <f t="shared" si="7"/>
        <v>65</v>
      </c>
      <c r="BP32" s="21">
        <f t="shared" ref="BP32:EA32" si="8">BO32+1</f>
        <v>66</v>
      </c>
      <c r="BQ32" s="21">
        <f t="shared" si="8"/>
        <v>67</v>
      </c>
      <c r="BR32" s="21">
        <f t="shared" si="8"/>
        <v>68</v>
      </c>
      <c r="BS32" s="21">
        <f t="shared" si="8"/>
        <v>69</v>
      </c>
      <c r="BT32" s="21">
        <f t="shared" si="8"/>
        <v>70</v>
      </c>
      <c r="BU32" s="21">
        <f t="shared" si="8"/>
        <v>71</v>
      </c>
      <c r="BV32" s="21">
        <f t="shared" si="8"/>
        <v>72</v>
      </c>
      <c r="BW32" s="21">
        <f t="shared" si="8"/>
        <v>73</v>
      </c>
      <c r="BX32" s="21">
        <f t="shared" si="8"/>
        <v>74</v>
      </c>
      <c r="BY32" s="21">
        <f t="shared" si="8"/>
        <v>75</v>
      </c>
      <c r="BZ32" s="21">
        <f t="shared" si="8"/>
        <v>76</v>
      </c>
      <c r="CA32" s="21">
        <f t="shared" si="8"/>
        <v>77</v>
      </c>
      <c r="CB32" s="21">
        <f t="shared" si="8"/>
        <v>78</v>
      </c>
      <c r="CC32" s="21">
        <f t="shared" si="8"/>
        <v>79</v>
      </c>
      <c r="CD32" s="21">
        <f t="shared" si="8"/>
        <v>80</v>
      </c>
      <c r="CE32" s="21">
        <f t="shared" si="8"/>
        <v>81</v>
      </c>
      <c r="CF32" s="21">
        <f t="shared" si="8"/>
        <v>82</v>
      </c>
      <c r="CG32" s="21">
        <f t="shared" si="8"/>
        <v>83</v>
      </c>
      <c r="CH32" s="21">
        <f t="shared" si="8"/>
        <v>84</v>
      </c>
      <c r="CI32" s="21">
        <f t="shared" si="8"/>
        <v>85</v>
      </c>
      <c r="CJ32" s="21">
        <f t="shared" si="8"/>
        <v>86</v>
      </c>
      <c r="CK32" s="21">
        <f t="shared" si="8"/>
        <v>87</v>
      </c>
      <c r="CL32" s="21">
        <f t="shared" si="8"/>
        <v>88</v>
      </c>
      <c r="CM32" s="21">
        <f t="shared" si="8"/>
        <v>89</v>
      </c>
      <c r="CN32" s="21">
        <f t="shared" si="8"/>
        <v>90</v>
      </c>
      <c r="CO32" s="21">
        <f t="shared" si="8"/>
        <v>91</v>
      </c>
      <c r="CP32" s="21">
        <f t="shared" si="8"/>
        <v>92</v>
      </c>
      <c r="CQ32" s="21">
        <f t="shared" si="8"/>
        <v>93</v>
      </c>
      <c r="CR32" s="21">
        <f t="shared" si="8"/>
        <v>94</v>
      </c>
      <c r="CS32" s="21">
        <f t="shared" si="8"/>
        <v>95</v>
      </c>
      <c r="CT32" s="21">
        <f t="shared" si="8"/>
        <v>96</v>
      </c>
      <c r="CU32" s="21">
        <f t="shared" si="8"/>
        <v>97</v>
      </c>
      <c r="CV32" s="21">
        <f t="shared" si="8"/>
        <v>98</v>
      </c>
      <c r="CW32" s="21">
        <f t="shared" si="8"/>
        <v>99</v>
      </c>
      <c r="CX32" s="21">
        <f t="shared" si="8"/>
        <v>100</v>
      </c>
      <c r="CY32" s="21">
        <f t="shared" si="8"/>
        <v>101</v>
      </c>
      <c r="CZ32" s="21">
        <f t="shared" si="8"/>
        <v>102</v>
      </c>
      <c r="DA32" s="21">
        <f t="shared" si="8"/>
        <v>103</v>
      </c>
      <c r="DB32" s="21">
        <f t="shared" si="8"/>
        <v>104</v>
      </c>
      <c r="DC32" s="21">
        <f t="shared" si="8"/>
        <v>105</v>
      </c>
      <c r="DD32" s="21">
        <f t="shared" si="8"/>
        <v>106</v>
      </c>
      <c r="DE32" s="21">
        <f t="shared" si="8"/>
        <v>107</v>
      </c>
      <c r="DF32" s="21">
        <f t="shared" si="8"/>
        <v>108</v>
      </c>
      <c r="DG32" s="21">
        <f t="shared" si="8"/>
        <v>109</v>
      </c>
      <c r="DH32" s="21">
        <f t="shared" si="8"/>
        <v>110</v>
      </c>
      <c r="DI32" s="21">
        <f t="shared" si="8"/>
        <v>111</v>
      </c>
      <c r="DJ32" s="21">
        <f t="shared" si="8"/>
        <v>112</v>
      </c>
      <c r="DK32" s="21">
        <f t="shared" si="8"/>
        <v>113</v>
      </c>
      <c r="DL32" s="21">
        <f t="shared" si="8"/>
        <v>114</v>
      </c>
      <c r="DM32" s="21">
        <f t="shared" si="8"/>
        <v>115</v>
      </c>
      <c r="DN32" s="21">
        <f t="shared" si="8"/>
        <v>116</v>
      </c>
      <c r="DO32" s="21">
        <f t="shared" si="8"/>
        <v>117</v>
      </c>
      <c r="DP32" s="21">
        <f t="shared" si="8"/>
        <v>118</v>
      </c>
      <c r="DQ32" s="21">
        <f t="shared" si="8"/>
        <v>119</v>
      </c>
      <c r="DR32" s="21">
        <f t="shared" si="8"/>
        <v>120</v>
      </c>
      <c r="DS32" s="21">
        <f t="shared" si="8"/>
        <v>121</v>
      </c>
      <c r="DT32" s="21">
        <f t="shared" si="8"/>
        <v>122</v>
      </c>
      <c r="DU32" s="21">
        <f t="shared" si="8"/>
        <v>123</v>
      </c>
      <c r="DV32" s="21">
        <f t="shared" si="8"/>
        <v>124</v>
      </c>
      <c r="DW32" s="21">
        <f t="shared" si="8"/>
        <v>125</v>
      </c>
      <c r="DX32" s="21">
        <f t="shared" si="8"/>
        <v>126</v>
      </c>
      <c r="DY32" s="21">
        <f t="shared" si="8"/>
        <v>127</v>
      </c>
      <c r="DZ32" s="21">
        <f t="shared" si="8"/>
        <v>128</v>
      </c>
      <c r="EA32" s="21">
        <f t="shared" si="8"/>
        <v>129</v>
      </c>
      <c r="EB32" s="21">
        <f t="shared" ref="EB32:GM32" si="9">EA32+1</f>
        <v>130</v>
      </c>
      <c r="EC32" s="21">
        <f t="shared" si="9"/>
        <v>131</v>
      </c>
      <c r="ED32" s="21">
        <f t="shared" si="9"/>
        <v>132</v>
      </c>
      <c r="EE32" s="21">
        <f t="shared" si="9"/>
        <v>133</v>
      </c>
      <c r="EF32" s="21">
        <f t="shared" si="9"/>
        <v>134</v>
      </c>
      <c r="EG32" s="21">
        <f t="shared" si="9"/>
        <v>135</v>
      </c>
      <c r="EH32" s="21">
        <f t="shared" si="9"/>
        <v>136</v>
      </c>
      <c r="EI32" s="21">
        <f t="shared" si="9"/>
        <v>137</v>
      </c>
      <c r="EJ32" s="21">
        <f t="shared" si="9"/>
        <v>138</v>
      </c>
      <c r="EK32" s="21">
        <f t="shared" si="9"/>
        <v>139</v>
      </c>
      <c r="EL32" s="21">
        <f t="shared" si="9"/>
        <v>140</v>
      </c>
      <c r="EM32" s="21">
        <f t="shared" si="9"/>
        <v>141</v>
      </c>
      <c r="EN32" s="21">
        <f t="shared" si="9"/>
        <v>142</v>
      </c>
      <c r="EO32" s="21">
        <f t="shared" si="9"/>
        <v>143</v>
      </c>
      <c r="EP32" s="21">
        <f t="shared" si="9"/>
        <v>144</v>
      </c>
      <c r="EQ32" s="21">
        <f t="shared" si="9"/>
        <v>145</v>
      </c>
      <c r="ER32" s="21">
        <f t="shared" si="9"/>
        <v>146</v>
      </c>
      <c r="ES32" s="21">
        <f t="shared" si="9"/>
        <v>147</v>
      </c>
      <c r="ET32" s="21">
        <f t="shared" si="9"/>
        <v>148</v>
      </c>
      <c r="EU32" s="21">
        <f t="shared" si="9"/>
        <v>149</v>
      </c>
      <c r="EV32" s="21">
        <f t="shared" si="9"/>
        <v>150</v>
      </c>
      <c r="EW32" s="21">
        <f t="shared" si="9"/>
        <v>151</v>
      </c>
      <c r="EX32" s="21">
        <f t="shared" si="9"/>
        <v>152</v>
      </c>
      <c r="EY32" s="21">
        <f t="shared" si="9"/>
        <v>153</v>
      </c>
      <c r="EZ32" s="21">
        <f t="shared" si="9"/>
        <v>154</v>
      </c>
      <c r="FA32" s="21">
        <f t="shared" si="9"/>
        <v>155</v>
      </c>
      <c r="FB32" s="21">
        <f t="shared" si="9"/>
        <v>156</v>
      </c>
      <c r="FC32" s="21">
        <f t="shared" si="9"/>
        <v>157</v>
      </c>
      <c r="FD32" s="21">
        <f t="shared" si="9"/>
        <v>158</v>
      </c>
      <c r="FE32" s="21">
        <f t="shared" si="9"/>
        <v>159</v>
      </c>
      <c r="FF32" s="21">
        <f t="shared" si="9"/>
        <v>160</v>
      </c>
      <c r="FG32" s="21">
        <f t="shared" si="9"/>
        <v>161</v>
      </c>
      <c r="FH32" s="21">
        <f t="shared" si="9"/>
        <v>162</v>
      </c>
      <c r="FI32" s="21">
        <f t="shared" si="9"/>
        <v>163</v>
      </c>
      <c r="FJ32" s="21">
        <f t="shared" si="9"/>
        <v>164</v>
      </c>
      <c r="FK32" s="21">
        <f t="shared" si="9"/>
        <v>165</v>
      </c>
      <c r="FL32" s="21">
        <f t="shared" si="9"/>
        <v>166</v>
      </c>
      <c r="FM32" s="21">
        <f t="shared" si="9"/>
        <v>167</v>
      </c>
      <c r="FN32" s="21">
        <f t="shared" si="9"/>
        <v>168</v>
      </c>
      <c r="FO32" s="21">
        <f t="shared" si="9"/>
        <v>169</v>
      </c>
      <c r="FP32" s="21">
        <f t="shared" si="9"/>
        <v>170</v>
      </c>
      <c r="FQ32" s="21">
        <f t="shared" si="9"/>
        <v>171</v>
      </c>
      <c r="FR32" s="21">
        <f t="shared" si="9"/>
        <v>172</v>
      </c>
      <c r="FS32" s="21">
        <f t="shared" si="9"/>
        <v>173</v>
      </c>
      <c r="FT32" s="21">
        <f t="shared" si="9"/>
        <v>174</v>
      </c>
      <c r="FU32" s="21">
        <f t="shared" si="9"/>
        <v>175</v>
      </c>
      <c r="FV32" s="21">
        <f t="shared" si="9"/>
        <v>176</v>
      </c>
      <c r="FW32" s="21">
        <f t="shared" si="9"/>
        <v>177</v>
      </c>
      <c r="FX32" s="21">
        <f t="shared" si="9"/>
        <v>178</v>
      </c>
      <c r="FY32" s="21">
        <f t="shared" si="9"/>
        <v>179</v>
      </c>
      <c r="FZ32" s="21">
        <f t="shared" si="9"/>
        <v>180</v>
      </c>
      <c r="GA32" s="21">
        <f t="shared" si="9"/>
        <v>181</v>
      </c>
      <c r="GB32" s="21">
        <f t="shared" si="9"/>
        <v>182</v>
      </c>
      <c r="GC32" s="21">
        <f t="shared" si="9"/>
        <v>183</v>
      </c>
      <c r="GD32" s="21">
        <f t="shared" si="9"/>
        <v>184</v>
      </c>
      <c r="GE32" s="21">
        <f t="shared" si="9"/>
        <v>185</v>
      </c>
      <c r="GF32" s="21">
        <f t="shared" si="9"/>
        <v>186</v>
      </c>
      <c r="GG32" s="21">
        <f t="shared" si="9"/>
        <v>187</v>
      </c>
      <c r="GH32" s="21">
        <f t="shared" si="9"/>
        <v>188</v>
      </c>
      <c r="GI32" s="21">
        <f t="shared" si="9"/>
        <v>189</v>
      </c>
      <c r="GJ32" s="21">
        <f t="shared" si="9"/>
        <v>190</v>
      </c>
      <c r="GK32" s="21">
        <f t="shared" si="9"/>
        <v>191</v>
      </c>
      <c r="GL32" s="21">
        <f t="shared" si="9"/>
        <v>192</v>
      </c>
      <c r="GM32" s="21">
        <f t="shared" si="9"/>
        <v>193</v>
      </c>
      <c r="GN32" s="21">
        <f t="shared" ref="GN32:IR32" si="10">GM32+1</f>
        <v>194</v>
      </c>
      <c r="GO32" s="21">
        <f t="shared" si="10"/>
        <v>195</v>
      </c>
      <c r="GP32" s="21">
        <f t="shared" si="10"/>
        <v>196</v>
      </c>
      <c r="GQ32" s="21">
        <f t="shared" si="10"/>
        <v>197</v>
      </c>
      <c r="GR32" s="21">
        <f t="shared" si="10"/>
        <v>198</v>
      </c>
      <c r="GS32" s="21">
        <f t="shared" si="10"/>
        <v>199</v>
      </c>
      <c r="GT32" s="21">
        <f t="shared" si="10"/>
        <v>200</v>
      </c>
      <c r="GU32" s="21">
        <f t="shared" si="10"/>
        <v>201</v>
      </c>
      <c r="GV32" s="21">
        <f t="shared" si="10"/>
        <v>202</v>
      </c>
      <c r="GW32" s="21">
        <f t="shared" si="10"/>
        <v>203</v>
      </c>
      <c r="GX32" s="21">
        <f t="shared" si="10"/>
        <v>204</v>
      </c>
      <c r="GY32" s="21">
        <f t="shared" si="10"/>
        <v>205</v>
      </c>
      <c r="GZ32" s="21">
        <f t="shared" si="10"/>
        <v>206</v>
      </c>
      <c r="HA32" s="21">
        <f t="shared" si="10"/>
        <v>207</v>
      </c>
      <c r="HB32" s="21">
        <f t="shared" si="10"/>
        <v>208</v>
      </c>
      <c r="HC32" s="21">
        <f t="shared" si="10"/>
        <v>209</v>
      </c>
      <c r="HD32" s="21">
        <f t="shared" si="10"/>
        <v>210</v>
      </c>
      <c r="HE32" s="21">
        <f t="shared" si="10"/>
        <v>211</v>
      </c>
      <c r="HF32" s="21">
        <f t="shared" si="10"/>
        <v>212</v>
      </c>
      <c r="HG32" s="21">
        <f t="shared" si="10"/>
        <v>213</v>
      </c>
      <c r="HH32" s="21">
        <f t="shared" si="10"/>
        <v>214</v>
      </c>
      <c r="HI32" s="21">
        <f t="shared" si="10"/>
        <v>215</v>
      </c>
      <c r="HJ32" s="21">
        <f t="shared" si="10"/>
        <v>216</v>
      </c>
      <c r="HK32" s="21">
        <f t="shared" si="10"/>
        <v>217</v>
      </c>
      <c r="HL32" s="21">
        <f t="shared" si="10"/>
        <v>218</v>
      </c>
      <c r="HM32" s="21">
        <f t="shared" si="10"/>
        <v>219</v>
      </c>
      <c r="HN32" s="21">
        <f t="shared" si="10"/>
        <v>220</v>
      </c>
      <c r="HO32" s="21">
        <f t="shared" si="10"/>
        <v>221</v>
      </c>
      <c r="HP32" s="21">
        <f t="shared" si="10"/>
        <v>222</v>
      </c>
      <c r="HQ32" s="21">
        <f t="shared" si="10"/>
        <v>223</v>
      </c>
      <c r="HR32" s="21">
        <f t="shared" si="10"/>
        <v>224</v>
      </c>
      <c r="HS32" s="21">
        <f t="shared" si="10"/>
        <v>225</v>
      </c>
      <c r="HT32" s="21">
        <f t="shared" si="10"/>
        <v>226</v>
      </c>
      <c r="HU32" s="21">
        <f t="shared" si="10"/>
        <v>227</v>
      </c>
      <c r="HV32" s="21">
        <f t="shared" si="10"/>
        <v>228</v>
      </c>
      <c r="HW32" s="21">
        <f t="shared" si="10"/>
        <v>229</v>
      </c>
      <c r="HX32" s="21">
        <f t="shared" si="10"/>
        <v>230</v>
      </c>
      <c r="HY32" s="21">
        <f t="shared" si="10"/>
        <v>231</v>
      </c>
      <c r="HZ32" s="21">
        <f t="shared" si="10"/>
        <v>232</v>
      </c>
      <c r="IA32" s="21">
        <f t="shared" si="10"/>
        <v>233</v>
      </c>
      <c r="IB32" s="21">
        <f t="shared" si="10"/>
        <v>234</v>
      </c>
      <c r="IC32" s="21">
        <f t="shared" si="10"/>
        <v>235</v>
      </c>
      <c r="ID32" s="21">
        <f t="shared" si="10"/>
        <v>236</v>
      </c>
      <c r="IE32" s="21">
        <f t="shared" si="10"/>
        <v>237</v>
      </c>
      <c r="IF32" s="21">
        <f t="shared" si="10"/>
        <v>238</v>
      </c>
      <c r="IG32" s="21">
        <f t="shared" si="10"/>
        <v>239</v>
      </c>
      <c r="IH32" s="21">
        <f t="shared" si="10"/>
        <v>240</v>
      </c>
      <c r="II32" s="21">
        <f t="shared" si="10"/>
        <v>241</v>
      </c>
      <c r="IJ32" s="21">
        <f t="shared" si="10"/>
        <v>242</v>
      </c>
      <c r="IK32" s="21">
        <f t="shared" si="10"/>
        <v>243</v>
      </c>
      <c r="IL32" s="21">
        <f t="shared" si="10"/>
        <v>244</v>
      </c>
      <c r="IM32" s="21">
        <f t="shared" si="10"/>
        <v>245</v>
      </c>
      <c r="IN32" s="21">
        <f t="shared" si="10"/>
        <v>246</v>
      </c>
      <c r="IO32" s="21">
        <f t="shared" si="10"/>
        <v>247</v>
      </c>
      <c r="IP32" s="21">
        <f t="shared" si="10"/>
        <v>248</v>
      </c>
      <c r="IQ32" s="21">
        <f t="shared" si="10"/>
        <v>249</v>
      </c>
      <c r="IR32" s="21">
        <f t="shared" si="10"/>
        <v>250</v>
      </c>
    </row>
    <row r="33" spans="1:256" s="23" customFormat="1" ht="13.15" x14ac:dyDescent="0.4">
      <c r="A33" s="23" t="s">
        <v>29</v>
      </c>
      <c r="C33" s="23" t="s">
        <v>102</v>
      </c>
      <c r="D33" s="23" t="s">
        <v>103</v>
      </c>
      <c r="E33" s="52" t="s">
        <v>30</v>
      </c>
      <c r="F33" s="52" t="s">
        <v>31</v>
      </c>
      <c r="G33" s="52" t="s">
        <v>104</v>
      </c>
      <c r="H33" s="52" t="s">
        <v>104</v>
      </c>
      <c r="I33" s="52" t="s">
        <v>105</v>
      </c>
      <c r="J33" s="52" t="s">
        <v>32</v>
      </c>
      <c r="K33" s="52" t="s">
        <v>32</v>
      </c>
      <c r="L33" s="52" t="s">
        <v>106</v>
      </c>
      <c r="M33" s="52" t="s">
        <v>33</v>
      </c>
      <c r="N33" s="52" t="s">
        <v>33</v>
      </c>
      <c r="O33" s="52" t="s">
        <v>33</v>
      </c>
      <c r="P33" s="24" t="s">
        <v>107</v>
      </c>
      <c r="Q33" s="52" t="s">
        <v>34</v>
      </c>
      <c r="R33" s="52" t="s">
        <v>34</v>
      </c>
      <c r="S33" s="52" t="s">
        <v>34</v>
      </c>
      <c r="T33" s="52" t="s">
        <v>34</v>
      </c>
      <c r="U33" s="52" t="s">
        <v>34</v>
      </c>
      <c r="V33" s="52" t="s">
        <v>34</v>
      </c>
      <c r="W33" s="52" t="s">
        <v>34</v>
      </c>
      <c r="X33" s="52" t="s">
        <v>108</v>
      </c>
      <c r="Y33" s="52" t="s">
        <v>108</v>
      </c>
      <c r="Z33" s="52" t="s">
        <v>108</v>
      </c>
      <c r="AA33" s="52" t="s">
        <v>109</v>
      </c>
      <c r="AB33" s="52" t="s">
        <v>110</v>
      </c>
      <c r="AC33" s="52" t="s">
        <v>111</v>
      </c>
      <c r="AD33" s="24" t="s">
        <v>112</v>
      </c>
      <c r="AE33" s="24" t="s">
        <v>112</v>
      </c>
      <c r="AF33" s="52" t="s">
        <v>113</v>
      </c>
      <c r="AG33" s="52" t="s">
        <v>113</v>
      </c>
      <c r="AH33" s="52" t="s">
        <v>113</v>
      </c>
      <c r="AI33" s="52" t="s">
        <v>113</v>
      </c>
      <c r="AJ33" s="52" t="s">
        <v>113</v>
      </c>
      <c r="AK33" s="52" t="s">
        <v>113</v>
      </c>
      <c r="AL33" s="52" t="s">
        <v>113</v>
      </c>
      <c r="AM33" s="52" t="s">
        <v>36</v>
      </c>
      <c r="AN33" s="52" t="s">
        <v>114</v>
      </c>
      <c r="AO33" s="52" t="s">
        <v>114</v>
      </c>
      <c r="AP33" s="52" t="s">
        <v>114</v>
      </c>
      <c r="AQ33" s="52" t="s">
        <v>114</v>
      </c>
      <c r="AR33" s="52" t="s">
        <v>114</v>
      </c>
      <c r="AS33" s="24" t="s">
        <v>115</v>
      </c>
      <c r="AT33" s="24" t="s">
        <v>116</v>
      </c>
      <c r="AU33" s="52" t="s">
        <v>117</v>
      </c>
      <c r="AV33" s="24" t="s">
        <v>118</v>
      </c>
      <c r="AW33" s="24" t="s">
        <v>118</v>
      </c>
      <c r="AX33" s="24" t="s">
        <v>118</v>
      </c>
      <c r="AY33" s="24" t="s">
        <v>118</v>
      </c>
      <c r="AZ33" s="24" t="s">
        <v>118</v>
      </c>
      <c r="BA33" s="24" t="s">
        <v>119</v>
      </c>
      <c r="BB33" s="24" t="s">
        <v>119</v>
      </c>
      <c r="BC33" s="52" t="s">
        <v>38</v>
      </c>
      <c r="BD33" s="52" t="s">
        <v>120</v>
      </c>
      <c r="BE33" s="52" t="s">
        <v>120</v>
      </c>
      <c r="BF33" s="52" t="s">
        <v>120</v>
      </c>
      <c r="BG33" s="24" t="s">
        <v>121</v>
      </c>
      <c r="BH33" s="52" t="s">
        <v>39</v>
      </c>
      <c r="BI33" s="52" t="s">
        <v>40</v>
      </c>
      <c r="BJ33" s="52" t="s">
        <v>40</v>
      </c>
      <c r="BK33" s="52" t="s">
        <v>40</v>
      </c>
      <c r="BL33" s="52" t="s">
        <v>41</v>
      </c>
      <c r="BM33" s="52" t="s">
        <v>41</v>
      </c>
      <c r="BN33" s="52" t="s">
        <v>41</v>
      </c>
      <c r="BO33" s="52" t="s">
        <v>122</v>
      </c>
      <c r="BP33" s="52" t="s">
        <v>122</v>
      </c>
      <c r="BQ33" s="52" t="s">
        <v>42</v>
      </c>
      <c r="BR33" s="52" t="s">
        <v>42</v>
      </c>
      <c r="BS33" s="52" t="s">
        <v>42</v>
      </c>
      <c r="BT33" s="52" t="s">
        <v>123</v>
      </c>
      <c r="BU33" s="52" t="s">
        <v>43</v>
      </c>
      <c r="BV33" s="52" t="s">
        <v>43</v>
      </c>
      <c r="BW33" s="52" t="s">
        <v>43</v>
      </c>
      <c r="BX33" s="52" t="s">
        <v>124</v>
      </c>
      <c r="BY33" s="52" t="s">
        <v>45</v>
      </c>
      <c r="BZ33" s="52" t="s">
        <v>45</v>
      </c>
      <c r="CA33" s="52" t="s">
        <v>45</v>
      </c>
      <c r="CB33" s="52" t="s">
        <v>45</v>
      </c>
      <c r="CC33" s="52" t="s">
        <v>45</v>
      </c>
      <c r="CD33" s="52" t="s">
        <v>44</v>
      </c>
      <c r="CE33" s="52" t="s">
        <v>44</v>
      </c>
      <c r="CF33" s="52" t="s">
        <v>46</v>
      </c>
      <c r="CG33" s="52" t="s">
        <v>46</v>
      </c>
      <c r="CH33" s="52" t="s">
        <v>46</v>
      </c>
      <c r="CI33" s="52" t="s">
        <v>46</v>
      </c>
      <c r="CJ33" s="52" t="s">
        <v>125</v>
      </c>
      <c r="CK33" s="52" t="s">
        <v>125</v>
      </c>
      <c r="CL33" s="52" t="s">
        <v>125</v>
      </c>
      <c r="CM33" s="52" t="s">
        <v>126</v>
      </c>
      <c r="CN33" s="52" t="s">
        <v>126</v>
      </c>
      <c r="CO33" s="52" t="s">
        <v>127</v>
      </c>
      <c r="CP33" s="52" t="s">
        <v>128</v>
      </c>
      <c r="CQ33" s="52" t="s">
        <v>128</v>
      </c>
      <c r="CR33" s="52" t="s">
        <v>129</v>
      </c>
      <c r="CS33" s="52" t="s">
        <v>129</v>
      </c>
      <c r="CT33" s="52" t="s">
        <v>129</v>
      </c>
      <c r="CU33" s="52" t="s">
        <v>130</v>
      </c>
      <c r="CV33" s="52" t="s">
        <v>131</v>
      </c>
      <c r="CW33" s="52" t="s">
        <v>131</v>
      </c>
      <c r="CX33" s="52" t="s">
        <v>132</v>
      </c>
      <c r="CY33" s="52" t="s">
        <v>132</v>
      </c>
      <c r="CZ33" s="52" t="s">
        <v>132</v>
      </c>
      <c r="DA33" s="52" t="s">
        <v>133</v>
      </c>
      <c r="DB33" s="52" t="s">
        <v>133</v>
      </c>
      <c r="DC33" s="52" t="s">
        <v>133</v>
      </c>
      <c r="DD33" s="52" t="s">
        <v>133</v>
      </c>
      <c r="DE33" s="52" t="s">
        <v>134</v>
      </c>
      <c r="DF33" s="52" t="s">
        <v>135</v>
      </c>
      <c r="DG33" s="52" t="s">
        <v>136</v>
      </c>
      <c r="DH33" s="52" t="s">
        <v>137</v>
      </c>
      <c r="DI33" s="52" t="s">
        <v>137</v>
      </c>
      <c r="DJ33" s="52" t="s">
        <v>137</v>
      </c>
      <c r="DK33" s="52" t="s">
        <v>137</v>
      </c>
      <c r="DL33" s="52" t="s">
        <v>48</v>
      </c>
      <c r="DM33" s="52" t="s">
        <v>138</v>
      </c>
      <c r="DN33" s="52" t="s">
        <v>139</v>
      </c>
      <c r="DO33" s="52" t="s">
        <v>139</v>
      </c>
      <c r="DP33" s="52" t="s">
        <v>50</v>
      </c>
      <c r="DQ33" s="52" t="s">
        <v>50</v>
      </c>
      <c r="DR33" s="52" t="s">
        <v>50</v>
      </c>
      <c r="DS33" s="52" t="s">
        <v>50</v>
      </c>
      <c r="DT33" s="52" t="s">
        <v>50</v>
      </c>
      <c r="DU33" s="52" t="s">
        <v>50</v>
      </c>
      <c r="DV33" s="52" t="s">
        <v>50</v>
      </c>
      <c r="DW33" s="52" t="s">
        <v>50</v>
      </c>
      <c r="DX33" s="52" t="s">
        <v>140</v>
      </c>
      <c r="DY33" s="52" t="s">
        <v>51</v>
      </c>
      <c r="DZ33" s="52" t="s">
        <v>141</v>
      </c>
      <c r="EA33" s="52" t="s">
        <v>141</v>
      </c>
      <c r="EB33" s="52" t="s">
        <v>142</v>
      </c>
      <c r="EC33" s="52" t="s">
        <v>52</v>
      </c>
      <c r="ED33" s="52" t="s">
        <v>52</v>
      </c>
      <c r="EE33" s="52" t="s">
        <v>52</v>
      </c>
      <c r="EF33" s="52" t="s">
        <v>52</v>
      </c>
      <c r="EG33" s="52" t="s">
        <v>52</v>
      </c>
      <c r="EH33" s="52" t="s">
        <v>52</v>
      </c>
      <c r="EI33" s="52" t="s">
        <v>52</v>
      </c>
      <c r="EJ33" s="52" t="s">
        <v>52</v>
      </c>
      <c r="EK33" s="52" t="s">
        <v>143</v>
      </c>
      <c r="EL33" s="52" t="s">
        <v>143</v>
      </c>
      <c r="EM33" s="52" t="s">
        <v>144</v>
      </c>
      <c r="EN33" s="52" t="s">
        <v>144</v>
      </c>
      <c r="EO33" s="52" t="s">
        <v>144</v>
      </c>
      <c r="EP33" s="23" t="s">
        <v>54</v>
      </c>
      <c r="EQ33" s="52" t="s">
        <v>55</v>
      </c>
      <c r="ER33" s="52" t="s">
        <v>145</v>
      </c>
      <c r="ES33" s="52" t="s">
        <v>146</v>
      </c>
      <c r="ET33" s="52" t="s">
        <v>146</v>
      </c>
      <c r="EU33" s="52" t="s">
        <v>146</v>
      </c>
      <c r="EV33" s="52" t="s">
        <v>146</v>
      </c>
      <c r="EW33" s="52" t="s">
        <v>147</v>
      </c>
      <c r="EX33" s="52" t="s">
        <v>148</v>
      </c>
      <c r="EY33" s="52" t="s">
        <v>148</v>
      </c>
      <c r="EZ33" s="52" t="s">
        <v>149</v>
      </c>
      <c r="FA33" s="52" t="s">
        <v>150</v>
      </c>
      <c r="FB33" s="52" t="s">
        <v>150</v>
      </c>
      <c r="FC33" s="52" t="s">
        <v>150</v>
      </c>
      <c r="FD33" s="52" t="s">
        <v>56</v>
      </c>
      <c r="FE33" s="52" t="s">
        <v>56</v>
      </c>
      <c r="FF33" s="52" t="s">
        <v>56</v>
      </c>
      <c r="FG33" s="52" t="s">
        <v>151</v>
      </c>
      <c r="FH33" s="52" t="s">
        <v>151</v>
      </c>
      <c r="FI33" s="52" t="s">
        <v>151</v>
      </c>
      <c r="FJ33" s="52" t="s">
        <v>151</v>
      </c>
      <c r="FK33" s="52" t="s">
        <v>57</v>
      </c>
      <c r="FL33" s="52" t="s">
        <v>57</v>
      </c>
      <c r="FM33" s="52" t="s">
        <v>57</v>
      </c>
      <c r="FN33" s="52" t="s">
        <v>57</v>
      </c>
      <c r="FO33" s="52" t="s">
        <v>57</v>
      </c>
      <c r="FP33" s="52" t="s">
        <v>57</v>
      </c>
      <c r="FQ33" s="52" t="s">
        <v>57</v>
      </c>
      <c r="FR33" s="52" t="s">
        <v>57</v>
      </c>
      <c r="FS33" s="52" t="s">
        <v>152</v>
      </c>
      <c r="FT33" s="52" t="s">
        <v>153</v>
      </c>
      <c r="FU33" s="52" t="s">
        <v>153</v>
      </c>
      <c r="FV33" s="52" t="s">
        <v>153</v>
      </c>
      <c r="FW33" s="52" t="s">
        <v>154</v>
      </c>
      <c r="FX33" s="52" t="s">
        <v>154</v>
      </c>
      <c r="FY33" s="52" t="s">
        <v>154</v>
      </c>
      <c r="FZ33" s="52" t="s">
        <v>154</v>
      </c>
      <c r="GA33" s="52" t="s">
        <v>154</v>
      </c>
      <c r="GB33" s="52" t="s">
        <v>154</v>
      </c>
      <c r="GC33" s="52" t="s">
        <v>58</v>
      </c>
      <c r="GD33" s="52" t="s">
        <v>58</v>
      </c>
      <c r="GE33" s="52" t="s">
        <v>58</v>
      </c>
      <c r="GF33" s="52" t="s">
        <v>59</v>
      </c>
      <c r="GG33" s="52" t="s">
        <v>59</v>
      </c>
      <c r="GH33" s="52" t="s">
        <v>59</v>
      </c>
      <c r="GI33" s="52" t="s">
        <v>59</v>
      </c>
      <c r="GJ33" s="52" t="s">
        <v>155</v>
      </c>
      <c r="GK33" s="52" t="s">
        <v>156</v>
      </c>
      <c r="GL33" s="52" t="s">
        <v>156</v>
      </c>
      <c r="GM33" s="52" t="s">
        <v>156</v>
      </c>
      <c r="GN33" s="52" t="s">
        <v>157</v>
      </c>
      <c r="GO33" s="52" t="s">
        <v>158</v>
      </c>
      <c r="GP33" s="52" t="s">
        <v>61</v>
      </c>
      <c r="GQ33" s="52" t="s">
        <v>61</v>
      </c>
      <c r="GR33" s="52" t="s">
        <v>159</v>
      </c>
      <c r="GS33" s="52" t="s">
        <v>160</v>
      </c>
      <c r="GT33" s="52" t="s">
        <v>160</v>
      </c>
      <c r="GU33" s="52" t="s">
        <v>160</v>
      </c>
      <c r="GV33" s="52" t="s">
        <v>63</v>
      </c>
      <c r="GW33" s="52" t="s">
        <v>63</v>
      </c>
      <c r="GX33" s="52" t="s">
        <v>63</v>
      </c>
      <c r="GY33" s="52" t="s">
        <v>63</v>
      </c>
      <c r="GZ33" s="52" t="s">
        <v>63</v>
      </c>
      <c r="HA33" s="52" t="s">
        <v>63</v>
      </c>
      <c r="HB33" s="52" t="s">
        <v>63</v>
      </c>
      <c r="HC33" s="52" t="s">
        <v>63</v>
      </c>
      <c r="HD33" s="52" t="s">
        <v>64</v>
      </c>
      <c r="HE33" s="52" t="s">
        <v>64</v>
      </c>
      <c r="HF33" s="52" t="s">
        <v>65</v>
      </c>
      <c r="HG33" s="52" t="s">
        <v>161</v>
      </c>
      <c r="HH33" s="52" t="s">
        <v>161</v>
      </c>
      <c r="HI33" s="52" t="s">
        <v>161</v>
      </c>
      <c r="HJ33" s="52" t="s">
        <v>161</v>
      </c>
      <c r="HK33" s="52" t="s">
        <v>162</v>
      </c>
      <c r="HL33" s="52" t="s">
        <v>163</v>
      </c>
      <c r="HM33" s="52" t="s">
        <v>164</v>
      </c>
      <c r="HN33" s="52" t="s">
        <v>165</v>
      </c>
      <c r="HO33" s="52" t="s">
        <v>165</v>
      </c>
      <c r="HP33" s="52" t="s">
        <v>165</v>
      </c>
      <c r="HQ33" s="52" t="s">
        <v>165</v>
      </c>
      <c r="HR33" s="52" t="s">
        <v>165</v>
      </c>
      <c r="HS33" s="52" t="s">
        <v>165</v>
      </c>
      <c r="HT33" s="52" t="s">
        <v>166</v>
      </c>
      <c r="HU33" s="52" t="s">
        <v>166</v>
      </c>
      <c r="HV33" s="52" t="s">
        <v>67</v>
      </c>
      <c r="HW33" s="52" t="s">
        <v>70</v>
      </c>
      <c r="HX33" s="52" t="s">
        <v>70</v>
      </c>
      <c r="HY33" s="52" t="s">
        <v>70</v>
      </c>
      <c r="HZ33" s="52" t="s">
        <v>70</v>
      </c>
      <c r="IA33" s="52" t="s">
        <v>70</v>
      </c>
      <c r="IB33" s="52" t="s">
        <v>70</v>
      </c>
      <c r="IC33" s="52" t="s">
        <v>70</v>
      </c>
      <c r="ID33" s="52" t="s">
        <v>70</v>
      </c>
      <c r="IE33" s="52" t="s">
        <v>71</v>
      </c>
      <c r="IF33" s="52" t="s">
        <v>71</v>
      </c>
      <c r="IG33" s="52" t="s">
        <v>71</v>
      </c>
      <c r="IH33" s="52" t="s">
        <v>71</v>
      </c>
      <c r="II33" s="52" t="s">
        <v>71</v>
      </c>
      <c r="IJ33" s="52" t="s">
        <v>71</v>
      </c>
      <c r="IK33" s="52" t="s">
        <v>71</v>
      </c>
      <c r="IL33" s="52" t="s">
        <v>71</v>
      </c>
      <c r="IM33" s="52" t="s">
        <v>71</v>
      </c>
      <c r="IN33" s="52" t="s">
        <v>167</v>
      </c>
      <c r="IO33" s="52" t="s">
        <v>168</v>
      </c>
      <c r="IP33" s="52" t="s">
        <v>169</v>
      </c>
      <c r="IQ33" s="52" t="s">
        <v>170</v>
      </c>
      <c r="IR33" s="52" t="s">
        <v>170</v>
      </c>
      <c r="IS33" s="23" t="s">
        <v>171</v>
      </c>
      <c r="IT33" s="23" t="s">
        <v>25</v>
      </c>
      <c r="IU33" s="23" t="s">
        <v>26</v>
      </c>
      <c r="IV33" s="23" t="s">
        <v>27</v>
      </c>
    </row>
    <row r="34" spans="1:256" s="26" customFormat="1" ht="13.5" thickBot="1" x14ac:dyDescent="0.45">
      <c r="A34" s="26" t="s">
        <v>172</v>
      </c>
      <c r="C34" s="26">
        <v>1991</v>
      </c>
      <c r="D34" s="26">
        <v>1991</v>
      </c>
      <c r="E34" s="53">
        <v>1985</v>
      </c>
      <c r="F34" s="53">
        <v>1828</v>
      </c>
      <c r="G34" s="53">
        <v>1951</v>
      </c>
      <c r="H34" s="53">
        <v>1956</v>
      </c>
      <c r="I34" s="53">
        <v>1868</v>
      </c>
      <c r="J34" s="53">
        <v>1938</v>
      </c>
      <c r="K34" s="53">
        <v>1940</v>
      </c>
      <c r="L34" s="53">
        <v>1974</v>
      </c>
      <c r="M34" s="53">
        <v>1931</v>
      </c>
      <c r="N34" s="53">
        <v>1986</v>
      </c>
      <c r="O34" s="53">
        <v>1989</v>
      </c>
      <c r="P34" s="53">
        <v>1991</v>
      </c>
      <c r="Q34" s="53">
        <v>1898</v>
      </c>
      <c r="R34" s="53">
        <v>1902</v>
      </c>
      <c r="S34" s="53">
        <v>1914</v>
      </c>
      <c r="T34" s="53">
        <v>1931</v>
      </c>
      <c r="U34" s="53">
        <v>1937</v>
      </c>
      <c r="V34" s="53">
        <v>1961</v>
      </c>
      <c r="W34" s="53">
        <v>1964</v>
      </c>
      <c r="X34" s="53">
        <v>1915</v>
      </c>
      <c r="Y34" s="53">
        <v>1932</v>
      </c>
      <c r="Z34" s="53">
        <v>1990</v>
      </c>
      <c r="AA34" s="53">
        <v>1987</v>
      </c>
      <c r="AB34" s="53">
        <v>1987</v>
      </c>
      <c r="AC34" s="53">
        <v>1981</v>
      </c>
      <c r="AD34" s="53">
        <v>1981</v>
      </c>
      <c r="AE34" s="53">
        <v>1983</v>
      </c>
      <c r="AF34" s="53">
        <v>1826</v>
      </c>
      <c r="AG34" s="53">
        <v>1880</v>
      </c>
      <c r="AH34" s="53">
        <v>1931</v>
      </c>
      <c r="AI34" s="53">
        <v>1961</v>
      </c>
      <c r="AJ34" s="53">
        <v>1963</v>
      </c>
      <c r="AK34" s="53">
        <v>1966</v>
      </c>
      <c r="AL34" s="53">
        <v>1983</v>
      </c>
      <c r="AM34" s="53">
        <v>1939</v>
      </c>
      <c r="AN34" s="53">
        <v>1873</v>
      </c>
      <c r="AO34" s="53">
        <v>1880</v>
      </c>
      <c r="AP34" s="53">
        <v>1900</v>
      </c>
      <c r="AQ34" s="53">
        <v>1932</v>
      </c>
      <c r="AR34" s="53">
        <v>1935</v>
      </c>
      <c r="AS34" s="53">
        <v>1983</v>
      </c>
      <c r="AT34" s="53">
        <v>1976</v>
      </c>
      <c r="AU34" s="26">
        <v>1995</v>
      </c>
      <c r="AV34" s="53">
        <v>1901</v>
      </c>
      <c r="AW34" s="53">
        <v>1932</v>
      </c>
      <c r="AX34" s="53">
        <v>1962</v>
      </c>
      <c r="AY34" s="53">
        <v>1981</v>
      </c>
      <c r="AZ34" s="53">
        <v>1983</v>
      </c>
      <c r="BA34" s="53">
        <v>1983</v>
      </c>
      <c r="BB34" s="53">
        <v>2000</v>
      </c>
      <c r="BC34" s="53">
        <v>1992</v>
      </c>
      <c r="BD34" s="53">
        <v>1933</v>
      </c>
      <c r="BE34" s="53">
        <v>1960</v>
      </c>
      <c r="BF34" s="53">
        <v>1982</v>
      </c>
      <c r="BG34" s="53">
        <v>1938</v>
      </c>
      <c r="BH34" s="53">
        <v>2003</v>
      </c>
      <c r="BI34" s="53">
        <v>1981</v>
      </c>
      <c r="BJ34" s="53">
        <v>1982</v>
      </c>
      <c r="BK34" s="53">
        <v>2005</v>
      </c>
      <c r="BL34" s="53">
        <v>1929</v>
      </c>
      <c r="BM34" s="53">
        <v>1982</v>
      </c>
      <c r="BN34" s="53">
        <v>1999</v>
      </c>
      <c r="BO34" s="53">
        <v>1876</v>
      </c>
      <c r="BP34" s="53">
        <v>1984</v>
      </c>
      <c r="BQ34" s="53">
        <v>1921</v>
      </c>
      <c r="BR34" s="53">
        <v>1932</v>
      </c>
      <c r="BS34" s="53">
        <v>1938</v>
      </c>
      <c r="BT34" s="53">
        <v>1991</v>
      </c>
      <c r="BU34" s="53">
        <v>1978</v>
      </c>
      <c r="BV34" s="53">
        <v>1986</v>
      </c>
      <c r="BW34" s="53">
        <v>1999</v>
      </c>
      <c r="BX34" s="53">
        <v>1986</v>
      </c>
      <c r="BY34" s="53">
        <v>1966</v>
      </c>
      <c r="BZ34" s="53">
        <v>1968</v>
      </c>
      <c r="CA34" s="53">
        <v>1970</v>
      </c>
      <c r="CB34" s="53">
        <v>1974</v>
      </c>
      <c r="CC34" s="53">
        <v>1987</v>
      </c>
      <c r="CD34" s="53">
        <v>1932</v>
      </c>
      <c r="CE34" s="53">
        <v>1939</v>
      </c>
      <c r="CF34" s="53">
        <v>1843</v>
      </c>
      <c r="CG34" s="53">
        <v>1860</v>
      </c>
      <c r="CH34" s="53">
        <v>1893</v>
      </c>
      <c r="CI34" s="53">
        <v>1932</v>
      </c>
      <c r="CJ34" s="53">
        <v>1933</v>
      </c>
      <c r="CK34" s="53">
        <v>1986</v>
      </c>
      <c r="CL34" s="53">
        <v>1989</v>
      </c>
      <c r="CM34" s="53">
        <v>1985</v>
      </c>
      <c r="CN34" s="53">
        <v>1991</v>
      </c>
      <c r="CO34" s="53">
        <v>1983</v>
      </c>
      <c r="CP34" s="53">
        <v>1979</v>
      </c>
      <c r="CQ34" s="53">
        <v>1982</v>
      </c>
      <c r="CR34" s="53">
        <v>1952</v>
      </c>
      <c r="CS34" s="53">
        <v>1965</v>
      </c>
      <c r="CT34" s="53">
        <v>1982</v>
      </c>
      <c r="CU34" s="53">
        <v>1982</v>
      </c>
      <c r="CV34" s="53">
        <v>1932</v>
      </c>
      <c r="CW34" s="53">
        <v>1941</v>
      </c>
      <c r="CX34" s="53">
        <v>1958</v>
      </c>
      <c r="CY34" s="53">
        <v>1969</v>
      </c>
      <c r="CZ34" s="53">
        <v>1972</v>
      </c>
      <c r="DA34" s="53">
        <v>1966</v>
      </c>
      <c r="DB34" s="53">
        <v>1998</v>
      </c>
      <c r="DC34" s="53">
        <v>2000</v>
      </c>
      <c r="DD34" s="53">
        <v>2002</v>
      </c>
      <c r="DE34" s="53">
        <v>1978</v>
      </c>
      <c r="DF34" s="53">
        <v>1987</v>
      </c>
      <c r="DG34" s="53">
        <v>1940</v>
      </c>
      <c r="DH34" s="53">
        <v>1970</v>
      </c>
      <c r="DI34" s="53">
        <v>1978</v>
      </c>
      <c r="DJ34" s="53">
        <v>1981</v>
      </c>
      <c r="DK34" s="53">
        <v>1987</v>
      </c>
      <c r="DL34" s="53">
        <v>1942</v>
      </c>
      <c r="DM34" s="53">
        <v>1989</v>
      </c>
      <c r="DN34" s="53">
        <v>1994</v>
      </c>
      <c r="DO34" s="53">
        <v>2000</v>
      </c>
      <c r="DP34" s="53">
        <v>1912</v>
      </c>
      <c r="DQ34" s="53">
        <v>1914</v>
      </c>
      <c r="DR34" s="53">
        <v>1917</v>
      </c>
      <c r="DS34" s="53">
        <v>1932</v>
      </c>
      <c r="DT34" s="53">
        <v>1963</v>
      </c>
      <c r="DU34" s="53">
        <v>1968</v>
      </c>
      <c r="DV34" s="53">
        <v>1980</v>
      </c>
      <c r="DW34" s="53">
        <v>1987</v>
      </c>
      <c r="DX34" s="53">
        <v>1992</v>
      </c>
      <c r="DY34" s="53">
        <v>1981</v>
      </c>
      <c r="DZ34" s="53">
        <v>1982</v>
      </c>
      <c r="EA34" s="53">
        <v>1988</v>
      </c>
      <c r="EB34" s="53">
        <v>1992</v>
      </c>
      <c r="EC34" s="53">
        <v>1827</v>
      </c>
      <c r="ED34" s="53">
        <v>1833</v>
      </c>
      <c r="EE34" s="53">
        <v>1844</v>
      </c>
      <c r="EF34" s="53">
        <v>1866</v>
      </c>
      <c r="EG34" s="53">
        <v>1898</v>
      </c>
      <c r="EH34" s="53">
        <v>1914</v>
      </c>
      <c r="EI34" s="53">
        <v>1928</v>
      </c>
      <c r="EJ34" s="53">
        <v>1982</v>
      </c>
      <c r="EK34" s="53">
        <v>1998</v>
      </c>
      <c r="EL34" s="26">
        <v>2002</v>
      </c>
      <c r="EM34" s="53">
        <v>1903</v>
      </c>
      <c r="EN34" s="53">
        <v>1983</v>
      </c>
      <c r="EO34" s="53">
        <v>1986</v>
      </c>
      <c r="EP34" s="53">
        <v>1983</v>
      </c>
      <c r="EQ34" s="53">
        <v>2002</v>
      </c>
      <c r="ER34" s="53">
        <v>2002</v>
      </c>
      <c r="ES34" s="53">
        <v>1911</v>
      </c>
      <c r="ET34" s="53">
        <v>1915</v>
      </c>
      <c r="EU34" s="53">
        <v>1932</v>
      </c>
      <c r="EV34" s="53">
        <v>1979</v>
      </c>
      <c r="EW34" s="53">
        <v>1982</v>
      </c>
      <c r="EX34" s="53">
        <v>1987</v>
      </c>
      <c r="EY34" s="53">
        <v>2004</v>
      </c>
      <c r="EZ34" s="53">
        <v>1974</v>
      </c>
      <c r="FA34" s="53">
        <v>1972</v>
      </c>
      <c r="FB34" s="53">
        <v>1981</v>
      </c>
      <c r="FC34" s="53">
        <v>1998</v>
      </c>
      <c r="FD34" s="53">
        <v>1932</v>
      </c>
      <c r="FE34" s="53">
        <v>1983</v>
      </c>
      <c r="FF34" s="53">
        <v>1987</v>
      </c>
      <c r="FG34" s="53">
        <v>1920</v>
      </c>
      <c r="FH34" s="53">
        <v>1932</v>
      </c>
      <c r="FI34" s="53">
        <v>1986</v>
      </c>
      <c r="FJ34" s="53">
        <v>2003</v>
      </c>
      <c r="FK34" s="53">
        <v>1826</v>
      </c>
      <c r="FL34" s="53">
        <v>1876</v>
      </c>
      <c r="FM34" s="53">
        <v>1931</v>
      </c>
      <c r="FN34" s="53">
        <v>1969</v>
      </c>
      <c r="FO34" s="53">
        <v>1976</v>
      </c>
      <c r="FP34" s="53">
        <v>1978</v>
      </c>
      <c r="FQ34" s="53">
        <v>1980</v>
      </c>
      <c r="FR34" s="53">
        <v>1984</v>
      </c>
      <c r="FS34" s="53">
        <v>1983</v>
      </c>
      <c r="FT34" s="53">
        <v>1936</v>
      </c>
      <c r="FU34" s="53">
        <v>1940</v>
      </c>
      <c r="FV34" s="53">
        <v>1981</v>
      </c>
      <c r="FW34" s="53">
        <v>1828</v>
      </c>
      <c r="FX34" s="53">
        <v>1837</v>
      </c>
      <c r="FY34" s="53">
        <v>1841</v>
      </c>
      <c r="FZ34" s="53">
        <v>1845</v>
      </c>
      <c r="GA34" s="53">
        <v>1852</v>
      </c>
      <c r="GB34" s="53">
        <v>1890</v>
      </c>
      <c r="GC34" s="53">
        <v>1933</v>
      </c>
      <c r="GD34" s="53">
        <v>1981</v>
      </c>
      <c r="GE34" s="53">
        <v>1986</v>
      </c>
      <c r="GF34" s="53">
        <v>1885</v>
      </c>
      <c r="GG34" s="53">
        <v>1918</v>
      </c>
      <c r="GH34" s="53">
        <v>1991</v>
      </c>
      <c r="GI34" s="53">
        <v>1998</v>
      </c>
      <c r="GJ34" s="53">
        <v>1987</v>
      </c>
      <c r="GK34" s="53">
        <v>1981</v>
      </c>
      <c r="GL34" s="53">
        <v>1990</v>
      </c>
      <c r="GM34" s="53">
        <v>1992</v>
      </c>
      <c r="GN34" s="53">
        <v>1992</v>
      </c>
      <c r="GO34" s="53">
        <v>2000</v>
      </c>
      <c r="GP34" s="53">
        <v>1983</v>
      </c>
      <c r="GQ34" s="53">
        <v>1986</v>
      </c>
      <c r="GR34" s="53">
        <v>1992</v>
      </c>
      <c r="GS34" s="53">
        <v>1985</v>
      </c>
      <c r="GT34" s="53">
        <v>1989</v>
      </c>
      <c r="GU34" s="53">
        <v>1993</v>
      </c>
      <c r="GV34" s="53">
        <v>1824</v>
      </c>
      <c r="GW34" s="53">
        <v>1831</v>
      </c>
      <c r="GX34" s="53">
        <v>1834</v>
      </c>
      <c r="GY34" s="53">
        <v>1851</v>
      </c>
      <c r="GZ34" s="53">
        <v>1867</v>
      </c>
      <c r="HA34" s="53">
        <v>1872</v>
      </c>
      <c r="HB34" s="53">
        <v>1882</v>
      </c>
      <c r="HC34" s="53">
        <v>1936</v>
      </c>
      <c r="HD34" s="53">
        <v>1979</v>
      </c>
      <c r="HE34" s="53">
        <v>1981</v>
      </c>
      <c r="HF34" s="53">
        <v>1979</v>
      </c>
      <c r="HG34" s="53">
        <v>1979</v>
      </c>
      <c r="HH34" s="53">
        <v>1982</v>
      </c>
      <c r="HI34" s="53">
        <v>1988</v>
      </c>
      <c r="HJ34" s="53">
        <v>1991</v>
      </c>
      <c r="HK34" s="53">
        <v>1980</v>
      </c>
      <c r="HL34" s="53">
        <v>1988</v>
      </c>
      <c r="HM34" s="53">
        <v>1867</v>
      </c>
      <c r="HN34" s="53">
        <v>1876</v>
      </c>
      <c r="HO34" s="53">
        <v>1915</v>
      </c>
      <c r="HP34" s="53">
        <v>1931</v>
      </c>
      <c r="HQ34" s="53">
        <v>1940</v>
      </c>
      <c r="HR34" s="53">
        <v>1978</v>
      </c>
      <c r="HS34" s="53">
        <v>1982</v>
      </c>
      <c r="HT34" s="53">
        <v>1981</v>
      </c>
      <c r="HU34" s="53">
        <v>1985</v>
      </c>
      <c r="HV34" s="53">
        <v>1998</v>
      </c>
      <c r="HW34" s="53">
        <v>1876</v>
      </c>
      <c r="HX34" s="53">
        <v>1891</v>
      </c>
      <c r="HY34" s="53">
        <v>1915</v>
      </c>
      <c r="HZ34" s="53">
        <v>1933</v>
      </c>
      <c r="IA34" s="53">
        <v>1983</v>
      </c>
      <c r="IB34" s="53">
        <v>1987</v>
      </c>
      <c r="IC34" s="53">
        <v>1990</v>
      </c>
      <c r="ID34" s="53">
        <v>2003</v>
      </c>
      <c r="IE34" s="53">
        <v>1848</v>
      </c>
      <c r="IF34" s="53">
        <v>1860</v>
      </c>
      <c r="IG34" s="53">
        <v>1865</v>
      </c>
      <c r="IH34" s="53">
        <v>1892</v>
      </c>
      <c r="II34" s="53">
        <v>1898</v>
      </c>
      <c r="IJ34" s="53">
        <v>1983</v>
      </c>
      <c r="IK34" s="53">
        <v>1990</v>
      </c>
      <c r="IL34" s="53">
        <v>1995</v>
      </c>
      <c r="IM34" s="53">
        <v>2004</v>
      </c>
      <c r="IN34" s="53">
        <v>1983</v>
      </c>
      <c r="IO34" s="53">
        <v>1983</v>
      </c>
      <c r="IP34" s="53">
        <v>1983</v>
      </c>
      <c r="IQ34" s="53">
        <v>1965</v>
      </c>
      <c r="IR34" s="53">
        <v>2000</v>
      </c>
      <c r="IS34" s="26" t="s">
        <v>1</v>
      </c>
    </row>
    <row r="35" spans="1:256" s="19" customFormat="1" ht="13.5" thickTop="1" x14ac:dyDescent="0.4">
      <c r="B35" s="19" t="s">
        <v>5</v>
      </c>
      <c r="C35" s="27">
        <v>0.633170233061775</v>
      </c>
      <c r="D35" s="27">
        <v>-4.6709299094018881</v>
      </c>
      <c r="E35" s="27">
        <v>-6.6517439781606402</v>
      </c>
      <c r="F35" s="27"/>
      <c r="G35" s="27">
        <v>3.1890122950697375</v>
      </c>
      <c r="H35" s="27">
        <v>3.3297897802875065</v>
      </c>
      <c r="I35" s="27"/>
      <c r="J35" s="27">
        <v>1.9313934109719932</v>
      </c>
      <c r="K35" s="27">
        <v>5.3770221277230856</v>
      </c>
      <c r="L35" s="27">
        <v>-6.8849168918469372</v>
      </c>
      <c r="M35" s="27"/>
      <c r="N35" s="27">
        <v>-6.0493956413544385</v>
      </c>
      <c r="O35" s="27">
        <v>-4.8961518908070651</v>
      </c>
      <c r="P35" s="27"/>
      <c r="Q35" s="27">
        <v>26.114342902842068</v>
      </c>
      <c r="R35" s="27">
        <v>-1.9611261393871038</v>
      </c>
      <c r="S35" s="27">
        <v>8.7094286104840712</v>
      </c>
      <c r="T35" s="27">
        <v>9.2832268076908253</v>
      </c>
      <c r="U35" s="27">
        <v>6.1915995908324639</v>
      </c>
      <c r="V35" s="27">
        <v>5.8718354011996432</v>
      </c>
      <c r="W35" s="27">
        <v>4.3865089085010078</v>
      </c>
      <c r="X35" s="27"/>
      <c r="Y35" s="27">
        <v>-3.1751725765531869</v>
      </c>
      <c r="Z35" s="27">
        <v>4.1197533528380959E-2</v>
      </c>
      <c r="AA35" s="27">
        <v>-0.96750863397851994</v>
      </c>
      <c r="AB35" s="27">
        <v>4.6071639497352157</v>
      </c>
      <c r="AC35" s="27">
        <v>9.4245379935205431</v>
      </c>
      <c r="AD35" s="27">
        <v>-0.84434939246655905</v>
      </c>
      <c r="AE35" s="27">
        <v>-3.5154741762166375</v>
      </c>
      <c r="AF35" s="27">
        <v>-0.40293364407494314</v>
      </c>
      <c r="AG35" s="27">
        <v>-4.6504390384699228</v>
      </c>
      <c r="AH35" s="27">
        <v>20.747323632146596</v>
      </c>
      <c r="AI35" s="27">
        <v>2.9867219162052594</v>
      </c>
      <c r="AJ35" s="27">
        <v>5.6469329194648532</v>
      </c>
      <c r="AK35" s="27">
        <v>3.8975931653294493</v>
      </c>
      <c r="AL35" s="31">
        <v>6.2820422841008972</v>
      </c>
      <c r="AM35" s="27">
        <v>5.7593482176787614</v>
      </c>
      <c r="AN35" s="27"/>
      <c r="AO35" s="27"/>
      <c r="AP35" s="27"/>
      <c r="AQ35" s="27">
        <v>1.0078748284557237</v>
      </c>
      <c r="AR35" s="27">
        <v>4.3546506161866949</v>
      </c>
      <c r="AT35" s="31">
        <v>5.6389756579547479</v>
      </c>
      <c r="AV35" s="27"/>
      <c r="AW35" s="27">
        <v>-6.1577659493958103</v>
      </c>
      <c r="AX35" s="27">
        <v>-0.26049586242195</v>
      </c>
      <c r="AY35" s="27">
        <v>2.121846740417932</v>
      </c>
      <c r="AZ35" s="27">
        <v>-0.98621757462743487</v>
      </c>
      <c r="BA35" s="31">
        <v>3.6736964081549806</v>
      </c>
      <c r="BB35" s="31">
        <v>-2.5894385759199556</v>
      </c>
      <c r="BD35" s="27">
        <v>-8.1377618719506106</v>
      </c>
      <c r="BE35" s="31">
        <v>12.210455162197164</v>
      </c>
      <c r="BF35" s="31">
        <v>1.6957786857316526</v>
      </c>
      <c r="BG35" s="27"/>
      <c r="BH35" s="27">
        <v>3.5126233306129073</v>
      </c>
      <c r="BI35" s="27">
        <v>-9.9119283899495869E-2</v>
      </c>
      <c r="BJ35" s="27">
        <v>1.8530784436127545</v>
      </c>
      <c r="BK35" s="27">
        <v>4.7410137985476331</v>
      </c>
      <c r="BL35" s="27">
        <v>1.1764705882352899</v>
      </c>
      <c r="BM35" s="27">
        <v>2.49676855483838</v>
      </c>
      <c r="BN35" s="27">
        <v>0.97312784679448594</v>
      </c>
      <c r="BO35" s="27">
        <v>1.027267184345737</v>
      </c>
      <c r="BP35" s="27">
        <v>0.30439662325303374</v>
      </c>
      <c r="BQ35" s="27"/>
      <c r="BR35" s="27">
        <v>-1.2839491838650074</v>
      </c>
      <c r="BS35" s="27">
        <v>8.638597557886186</v>
      </c>
      <c r="BT35" s="31">
        <v>-1.6327035288838498</v>
      </c>
      <c r="BU35" s="27">
        <v>-1.4581485224660851</v>
      </c>
      <c r="BV35" s="27">
        <v>-1.708913963476022</v>
      </c>
      <c r="BW35" s="27">
        <v>0.89131503104988852</v>
      </c>
      <c r="BX35" s="27">
        <v>-14.894072426663573</v>
      </c>
      <c r="BY35" s="31">
        <v>0.62797814321222667</v>
      </c>
      <c r="BZ35" s="31">
        <v>-1.5324472824710167</v>
      </c>
      <c r="CA35" s="31">
        <v>-1.1252042482361335</v>
      </c>
      <c r="CB35" s="31">
        <v>4.6832212415467867</v>
      </c>
      <c r="CC35" s="27">
        <v>2.8967931211280051</v>
      </c>
      <c r="CD35" s="27">
        <v>-0.94346923499177837</v>
      </c>
      <c r="CE35" s="27">
        <v>8.0326195251259946</v>
      </c>
      <c r="CF35" s="27">
        <v>-4.3409942275674851</v>
      </c>
      <c r="CG35" s="27">
        <v>29.627207389954503</v>
      </c>
      <c r="CH35" s="27">
        <v>-5.5777579423215489</v>
      </c>
      <c r="CI35" s="27">
        <v>2.8908082276492664</v>
      </c>
      <c r="CJ35" s="27">
        <v>3.2173411296349874</v>
      </c>
      <c r="CK35" s="27">
        <v>-4.8235298153790351</v>
      </c>
      <c r="CL35" s="27">
        <v>-2.6851409234601387</v>
      </c>
      <c r="CM35" s="27">
        <v>-0.34172789429597339</v>
      </c>
      <c r="CN35" s="27">
        <v>3.2692840222671826</v>
      </c>
      <c r="CO35" s="27">
        <v>-17.808573014143882</v>
      </c>
      <c r="CP35" s="27"/>
      <c r="CQ35" s="27"/>
      <c r="CR35" s="27">
        <v>-4.9070060500511214E-2</v>
      </c>
      <c r="CS35" s="27">
        <v>7.3274372864106319</v>
      </c>
      <c r="CT35" s="27">
        <v>6.3685791059897801</v>
      </c>
      <c r="CU35" s="27">
        <v>1.17394897667642</v>
      </c>
      <c r="CV35" s="27">
        <v>2.5193127567153084</v>
      </c>
      <c r="CW35" s="27">
        <v>4.4256448525838765</v>
      </c>
      <c r="CX35" s="27">
        <v>0.59226244122998484</v>
      </c>
      <c r="CY35" s="27">
        <v>-1.1308681414669897</v>
      </c>
      <c r="CZ35" s="31">
        <v>4.4574966747901401</v>
      </c>
      <c r="DA35" s="31">
        <v>-5.7193080145950699</v>
      </c>
      <c r="DB35" s="31">
        <v>6.4246291063269068</v>
      </c>
      <c r="DC35" s="31">
        <v>3.7907358567967453</v>
      </c>
      <c r="DD35" s="31">
        <v>-0.35997920482104817</v>
      </c>
      <c r="DE35" s="31">
        <v>12.820641931559829</v>
      </c>
      <c r="DF35" s="31">
        <v>-3.1136063270026382</v>
      </c>
      <c r="DG35" s="27">
        <v>6.0589142504631655</v>
      </c>
      <c r="DH35" s="31">
        <v>1.5741506502028324</v>
      </c>
      <c r="DI35" s="31">
        <v>-1.6269205946949805</v>
      </c>
      <c r="DJ35" s="31">
        <v>-0.33351634751055403</v>
      </c>
      <c r="DK35" s="31">
        <v>-1.1290126737106054</v>
      </c>
      <c r="DL35" s="27">
        <v>14.975126765519796</v>
      </c>
      <c r="DM35" s="27">
        <v>5.2080908290683903</v>
      </c>
      <c r="DN35" s="31">
        <v>-1.8827461791457667</v>
      </c>
      <c r="DO35" s="31">
        <v>-2.1334411199971925</v>
      </c>
      <c r="DP35" s="27"/>
      <c r="DQ35" s="27"/>
      <c r="DR35" s="27"/>
      <c r="DS35" s="27"/>
      <c r="DT35" s="27">
        <v>0.50881037802876783</v>
      </c>
      <c r="DU35" s="27">
        <v>-1.0712641710627802</v>
      </c>
      <c r="DV35" s="27">
        <v>-3.4026709872658989</v>
      </c>
      <c r="DW35" s="27">
        <v>-3.761203268909008</v>
      </c>
      <c r="DX35" s="27"/>
      <c r="DY35" s="31">
        <v>-5.1226916759827716</v>
      </c>
      <c r="DZ35" s="31">
        <v>1.7236408279110993</v>
      </c>
      <c r="EA35" s="31">
        <v>4.5947976156440529</v>
      </c>
      <c r="EB35" s="27">
        <v>3.5838804720000002</v>
      </c>
      <c r="EC35" s="27"/>
      <c r="ED35" s="27"/>
      <c r="EE35" s="27"/>
      <c r="EF35" s="27"/>
      <c r="EG35" s="27">
        <v>7.9836942823857227</v>
      </c>
      <c r="EH35" s="27">
        <v>0.77970073712620991</v>
      </c>
      <c r="EI35" s="27">
        <v>4.5477980215692826</v>
      </c>
      <c r="EJ35" s="31">
        <v>6.6563444097430313</v>
      </c>
      <c r="EK35" s="31">
        <v>-1.1861619731022732</v>
      </c>
      <c r="EL35" s="31">
        <v>-3.2083257882721261</v>
      </c>
      <c r="EM35" s="27"/>
      <c r="EN35" s="31">
        <v>7.0792498549717475</v>
      </c>
      <c r="EO35" s="31">
        <v>-3.1744430261754442</v>
      </c>
      <c r="EP35" s="31">
        <v>0.47803373857346898</v>
      </c>
      <c r="EQ35" s="31">
        <v>9.7031633390743046</v>
      </c>
      <c r="EU35" s="27">
        <v>10.093896713615024</v>
      </c>
      <c r="EV35" s="27">
        <v>1.8345542657907332</v>
      </c>
      <c r="EW35" s="31">
        <v>4.5529634566832566</v>
      </c>
      <c r="EX35" s="31">
        <v>-6.2044365125956897</v>
      </c>
      <c r="EY35" s="31">
        <v>0.64767182856868555</v>
      </c>
      <c r="EZ35" s="27">
        <v>29.073353203877073</v>
      </c>
      <c r="FA35" s="31">
        <v>3.6710537252236719</v>
      </c>
      <c r="FB35" s="31">
        <v>5.5104609294428952</v>
      </c>
      <c r="FC35" s="31">
        <v>2.4508899620236058</v>
      </c>
      <c r="FE35" s="27">
        <v>2.112896570521694</v>
      </c>
      <c r="FF35" s="27">
        <v>-2.4535958353161802</v>
      </c>
      <c r="FH35" s="27"/>
      <c r="FI35" s="27">
        <v>-5.7172559011907875</v>
      </c>
      <c r="FJ35" s="27">
        <v>-3.1944858260000002</v>
      </c>
      <c r="FM35" s="27">
        <v>4.8108859357925082</v>
      </c>
      <c r="FN35" s="31">
        <v>5.4090966450031974</v>
      </c>
      <c r="FO35" s="31">
        <v>2.3716895832972096</v>
      </c>
      <c r="FP35" s="31">
        <v>5.0163280781301056</v>
      </c>
      <c r="FQ35" s="31">
        <v>-2.6614211420870171</v>
      </c>
      <c r="FR35" s="31">
        <v>1.8659086273382863</v>
      </c>
      <c r="FS35" s="31">
        <v>2.2535524700962872</v>
      </c>
      <c r="FT35" s="27">
        <v>-4.0962804346101773</v>
      </c>
      <c r="FV35" s="31">
        <v>2.7140169963633332</v>
      </c>
      <c r="GB35" s="27">
        <v>1.2580229564777223</v>
      </c>
      <c r="GC35" s="27">
        <v>-3.3508815429942884</v>
      </c>
      <c r="GD35" s="31">
        <v>2.4345197146033115</v>
      </c>
      <c r="GE35" s="31">
        <v>-1.1130654764475834</v>
      </c>
      <c r="GI35" s="31">
        <v>-4.1309367194964146</v>
      </c>
      <c r="GJ35" s="27">
        <v>-4.9057409459999999</v>
      </c>
      <c r="GK35" s="31">
        <v>-6.8752511887935182</v>
      </c>
      <c r="GL35" s="31">
        <v>0.96159674564981756</v>
      </c>
      <c r="GM35" s="27">
        <v>4.7484431230000004</v>
      </c>
      <c r="GO35" s="27">
        <v>12.73003449</v>
      </c>
      <c r="GP35" s="27">
        <v>2.6741419623284024</v>
      </c>
      <c r="GQ35" s="27">
        <v>-3.4806051105227831</v>
      </c>
      <c r="GS35" s="31">
        <v>-3.5145268236778771</v>
      </c>
      <c r="GT35" s="31">
        <v>-2.3579103750826058</v>
      </c>
      <c r="GU35" s="31">
        <v>-3.0153951224362374</v>
      </c>
      <c r="GZ35" s="27">
        <v>-0.2677245192357014</v>
      </c>
      <c r="HA35" s="27">
        <v>2.7952403490274946</v>
      </c>
      <c r="HB35" s="27">
        <v>-6.0349313664580517</v>
      </c>
      <c r="HC35" s="27">
        <v>-2.8715693291049615</v>
      </c>
      <c r="HD35" s="27">
        <v>1.2718176179779883</v>
      </c>
      <c r="HE35" s="27">
        <v>4.364698769069375</v>
      </c>
      <c r="HF35" s="31">
        <v>14.734928805780667</v>
      </c>
      <c r="HG35" s="31">
        <v>4.0658162625495819</v>
      </c>
      <c r="HH35" s="27">
        <v>-1.7112449959525322</v>
      </c>
      <c r="HI35" s="31">
        <v>-3.1168278399417493</v>
      </c>
      <c r="HJ35" s="27">
        <v>1.0682913671082428</v>
      </c>
      <c r="HK35" s="27">
        <v>3.0345953389105063</v>
      </c>
      <c r="HL35" s="31">
        <v>7.3352545342730391</v>
      </c>
      <c r="HP35" s="27">
        <v>9.0865750587312952</v>
      </c>
      <c r="HQ35" s="27">
        <v>1.5438362160598684</v>
      </c>
      <c r="HR35" s="31">
        <v>6.2595007958112125</v>
      </c>
      <c r="HS35" s="31">
        <v>-2.8874470946263942</v>
      </c>
      <c r="HT35" s="31">
        <v>-7.8648296671070206</v>
      </c>
      <c r="HU35" s="31">
        <v>5.3578799202690375</v>
      </c>
      <c r="HV35" s="31">
        <v>-11.530571032183056</v>
      </c>
      <c r="HW35" s="27">
        <v>-1.1704348598587599</v>
      </c>
      <c r="HX35" s="27">
        <v>19.887725531054823</v>
      </c>
      <c r="HY35" s="27">
        <v>18.635895734435891</v>
      </c>
      <c r="HZ35" s="27">
        <v>11.793393093563044</v>
      </c>
      <c r="IA35" s="31">
        <v>5.5117659469549274</v>
      </c>
      <c r="IB35" s="31">
        <v>-1.6763367315264954</v>
      </c>
      <c r="IC35" s="31">
        <v>7.2816550720127271</v>
      </c>
      <c r="ID35" s="31">
        <v>-2.5282898868972947</v>
      </c>
      <c r="IE35" s="27">
        <v>5.7377049180328044</v>
      </c>
      <c r="IF35" s="27">
        <v>0.66225165562914245</v>
      </c>
      <c r="IG35" s="27">
        <v>-14.619883040935665</v>
      </c>
      <c r="IH35" s="27">
        <v>-2.960526315789469</v>
      </c>
      <c r="II35" s="27">
        <v>15.666666666666673</v>
      </c>
      <c r="IJ35" s="31">
        <v>-7.1464475434705799</v>
      </c>
      <c r="IK35" s="47">
        <v>0.9219047693761695</v>
      </c>
      <c r="IL35" s="31">
        <v>4.3431414498358079</v>
      </c>
      <c r="IM35" s="27">
        <v>4.8341168720000001</v>
      </c>
      <c r="IN35" s="31">
        <v>-2.2032078363164453</v>
      </c>
      <c r="IO35" s="31">
        <v>4.2056718809474258</v>
      </c>
      <c r="IP35" s="31">
        <v>1.5087104693445319E-2</v>
      </c>
      <c r="IQ35" s="31">
        <v>-1.7492086422786213</v>
      </c>
      <c r="IR35" s="31">
        <v>7.1611241448987784E-2</v>
      </c>
      <c r="IS35" s="27">
        <f>AVERAGE($C35:$IR35)</f>
        <v>1.7784767636579417</v>
      </c>
      <c r="IT35" s="27">
        <f>VAR($C35:$IR35)</f>
        <v>42.422070686743794</v>
      </c>
      <c r="IU35" s="27">
        <f>STDEV($C35:$IR35)</f>
        <v>6.5132227573409303</v>
      </c>
      <c r="IV35" s="27">
        <f>AVERAGE($C$34:$IR$37)</f>
        <v>570.08917990813075</v>
      </c>
    </row>
    <row r="36" spans="1:256" s="19" customFormat="1" ht="13.15" x14ac:dyDescent="0.4">
      <c r="B36" s="19" t="s">
        <v>6</v>
      </c>
      <c r="C36" s="27">
        <v>0.75413562914996568</v>
      </c>
      <c r="D36" s="27">
        <v>0.77103786461645285</v>
      </c>
      <c r="E36" s="27">
        <v>-6.2531564501938641</v>
      </c>
      <c r="F36" s="27"/>
      <c r="G36" s="27">
        <v>-3.8915991685092077</v>
      </c>
      <c r="H36" s="27">
        <v>2.160938704610138</v>
      </c>
      <c r="I36" s="27"/>
      <c r="J36" s="27">
        <v>3.029009726649412</v>
      </c>
      <c r="K36" s="27">
        <v>12.794672033470199</v>
      </c>
      <c r="L36" s="27">
        <v>-13.794694813306574</v>
      </c>
      <c r="M36" s="27"/>
      <c r="N36" s="27">
        <v>-0.67714956208394517</v>
      </c>
      <c r="O36" s="27">
        <v>0.70051803035742211</v>
      </c>
      <c r="P36" s="27"/>
      <c r="Q36" s="27">
        <v>-9.3793129346217423</v>
      </c>
      <c r="R36" s="27">
        <v>-3.4902671330537816</v>
      </c>
      <c r="S36" s="27">
        <v>-3.171126497087795</v>
      </c>
      <c r="T36" s="27">
        <v>-1.7912071784609185</v>
      </c>
      <c r="U36" s="27">
        <v>0.67117960893794404</v>
      </c>
      <c r="V36" s="27">
        <v>5.2002461074617701</v>
      </c>
      <c r="W36" s="27">
        <v>3.0233747097147878</v>
      </c>
      <c r="X36" s="27"/>
      <c r="Y36" s="27">
        <v>8.8167323391025398</v>
      </c>
      <c r="Z36" s="27">
        <v>-0.73841449581255603</v>
      </c>
      <c r="AA36" s="27">
        <v>10.158589997659838</v>
      </c>
      <c r="AB36" s="27">
        <v>5.5872637992681051</v>
      </c>
      <c r="AC36" s="27">
        <v>9.7222467964052548</v>
      </c>
      <c r="AD36" s="27">
        <v>-8.0702077684033249</v>
      </c>
      <c r="AE36" s="27">
        <v>-1.1162969526049227</v>
      </c>
      <c r="AF36" s="27">
        <v>-2.426583764190493</v>
      </c>
      <c r="AG36" s="27">
        <v>4.493024481150476</v>
      </c>
      <c r="AH36" s="27">
        <v>3.6931771960287074</v>
      </c>
      <c r="AI36" s="27">
        <v>-7.9591970766354825</v>
      </c>
      <c r="AJ36" s="27">
        <v>2.2487445692592534</v>
      </c>
      <c r="AK36" s="27">
        <v>-2.1462855823506377E-2</v>
      </c>
      <c r="AL36" s="31">
        <v>4.4368423593124096</v>
      </c>
      <c r="AM36" s="27">
        <v>-2.9475908222858616</v>
      </c>
      <c r="AN36" s="27"/>
      <c r="AO36" s="27"/>
      <c r="AP36" s="27"/>
      <c r="AQ36" s="27">
        <v>-2.037761087169887</v>
      </c>
      <c r="AR36" s="27">
        <v>4.3617597633961669</v>
      </c>
      <c r="AS36" s="27">
        <v>8.8899825918938404</v>
      </c>
      <c r="AT36" s="31">
        <v>0.63127012785866299</v>
      </c>
      <c r="AV36" s="27"/>
      <c r="AW36" s="27">
        <v>2.8051612903225775</v>
      </c>
      <c r="AX36" s="27">
        <v>4.522074935997078</v>
      </c>
      <c r="AY36" s="27">
        <v>1.8356662999449824</v>
      </c>
      <c r="AZ36" s="27">
        <v>-4.6701964952312931</v>
      </c>
      <c r="BA36" s="27">
        <v>-0.33983630550813437</v>
      </c>
      <c r="BB36" s="31">
        <v>1.9769935296837238</v>
      </c>
      <c r="BC36" s="27">
        <v>-7.2432132442334147</v>
      </c>
      <c r="BD36" s="27">
        <v>-17.548578295584161</v>
      </c>
      <c r="BE36" s="31">
        <v>-1.8084422756687868</v>
      </c>
      <c r="BF36" s="31">
        <v>-1.8605100107936479</v>
      </c>
      <c r="BG36" s="27"/>
      <c r="BH36" s="27">
        <v>-1.8643905786376314</v>
      </c>
      <c r="BI36" s="27">
        <v>1.8530784436127545</v>
      </c>
      <c r="BJ36" s="27">
        <v>3.6033158943529209</v>
      </c>
      <c r="BK36" s="27">
        <v>-1.209945237489507</v>
      </c>
      <c r="BL36" s="27">
        <v>2.5925925925925908</v>
      </c>
      <c r="BM36" s="27">
        <v>1.7147380463032436</v>
      </c>
      <c r="BN36" s="27">
        <v>3.2599135599911566</v>
      </c>
      <c r="BO36" s="27">
        <v>-5.2685741382363371E-2</v>
      </c>
      <c r="BP36" s="27">
        <v>7.0815647727358932</v>
      </c>
      <c r="BQ36" s="27"/>
      <c r="BR36" s="27">
        <v>0.3845935513169918</v>
      </c>
      <c r="BS36" s="27">
        <v>-3.5021271322952297</v>
      </c>
      <c r="BT36" s="31">
        <v>-2.0857166824672202</v>
      </c>
      <c r="BU36" s="27">
        <v>31.206697403351736</v>
      </c>
      <c r="BV36" s="27">
        <v>0.60800691382714156</v>
      </c>
      <c r="BW36" s="27">
        <v>2.9606798950448043</v>
      </c>
      <c r="BX36" s="27">
        <v>-5.960487664825953</v>
      </c>
      <c r="BY36" s="31">
        <v>-0.71019356885186902</v>
      </c>
      <c r="BZ36" s="31">
        <v>-2.7572015261470573</v>
      </c>
      <c r="CA36" s="31">
        <v>-1.535382671454788</v>
      </c>
      <c r="CB36" s="31">
        <v>-5.9835446920456832</v>
      </c>
      <c r="CC36" s="27">
        <v>1.9263871446512759</v>
      </c>
      <c r="CD36" s="27">
        <v>-1.9264645727499197</v>
      </c>
      <c r="CE36" s="27">
        <v>5.2616211345217989</v>
      </c>
      <c r="CF36" s="27">
        <v>-0.78415098730135746</v>
      </c>
      <c r="CG36" s="27">
        <v>-3.5869716021421638</v>
      </c>
      <c r="CH36" s="27">
        <v>-12.823938334301065</v>
      </c>
      <c r="CI36" s="27">
        <v>6.7675691615974864</v>
      </c>
      <c r="CJ36" s="27">
        <v>-8.750309620637875</v>
      </c>
      <c r="CK36" s="27">
        <v>-2.1752158255811782</v>
      </c>
      <c r="CL36" s="27">
        <v>0.60424344581195832</v>
      </c>
      <c r="CM36" s="27">
        <v>-0.99959219065474114</v>
      </c>
      <c r="CN36" s="27">
        <v>1.4096766884658551</v>
      </c>
      <c r="CO36" s="27">
        <v>15.469737794237371</v>
      </c>
      <c r="CP36" s="27"/>
      <c r="CQ36" s="27"/>
      <c r="CR36" s="27">
        <v>0.46836908540186517</v>
      </c>
      <c r="CS36" s="27">
        <v>-8.4720631052174316</v>
      </c>
      <c r="CT36" s="27">
        <v>6.8116010591231069</v>
      </c>
      <c r="CU36" s="27">
        <v>-3.0979430388963558</v>
      </c>
      <c r="CV36" s="27">
        <v>-2.9137390209931335</v>
      </c>
      <c r="CW36" s="27">
        <v>6.8680927594984231</v>
      </c>
      <c r="CX36" s="27">
        <v>3.7078918020904128</v>
      </c>
      <c r="CY36" s="27">
        <v>5.9025542543184262</v>
      </c>
      <c r="CZ36" s="31">
        <v>2.7515907742226231</v>
      </c>
      <c r="DA36" s="31">
        <v>1.660207201360242</v>
      </c>
      <c r="DB36" s="31">
        <v>6.8743130544701492</v>
      </c>
      <c r="DC36" s="31">
        <v>-14.290223839218029</v>
      </c>
      <c r="DD36" s="31">
        <v>3.7217865003954298</v>
      </c>
      <c r="DE36" s="31">
        <v>16.401809795706356</v>
      </c>
      <c r="DF36" s="31">
        <v>-4.9155044935089265</v>
      </c>
      <c r="DG36" s="27">
        <v>-9.5412187863952447E-2</v>
      </c>
      <c r="DH36" s="31">
        <v>3.3248325958159963</v>
      </c>
      <c r="DI36" s="31">
        <v>-7.31003088793718</v>
      </c>
      <c r="DJ36" s="31">
        <v>-3.0115994101823973</v>
      </c>
      <c r="DK36" s="31">
        <v>-4.8478459865712527</v>
      </c>
      <c r="DL36" s="27">
        <v>2.0679058874407463</v>
      </c>
      <c r="DM36" s="27">
        <v>-0.77071301819050531</v>
      </c>
      <c r="DN36" s="31">
        <v>-4.6289228403199489</v>
      </c>
      <c r="DO36" s="31">
        <v>0.97354166305971823</v>
      </c>
      <c r="DP36" s="27"/>
      <c r="DQ36" s="27"/>
      <c r="DR36" s="27"/>
      <c r="DS36" s="27"/>
      <c r="DT36" s="27">
        <v>-0.29550086380525364</v>
      </c>
      <c r="DU36" s="27">
        <v>15.641503663532784</v>
      </c>
      <c r="DV36" s="27">
        <v>1.1885713237304696</v>
      </c>
      <c r="DW36" s="27">
        <v>-4.2636582463711381</v>
      </c>
      <c r="DX36" s="31">
        <v>-10.120589933924684</v>
      </c>
      <c r="DY36" s="31">
        <v>6.8906401635317582</v>
      </c>
      <c r="DZ36" s="31">
        <v>-2.1920998922675961</v>
      </c>
      <c r="EA36" s="31">
        <v>-3.2520082140813034</v>
      </c>
      <c r="EB36" s="27">
        <v>1.83720975</v>
      </c>
      <c r="EG36" s="27">
        <v>1.2617017310960321</v>
      </c>
      <c r="EH36" s="27">
        <v>0.67691881858737979</v>
      </c>
      <c r="EI36" s="27">
        <v>4.3576718675181425</v>
      </c>
      <c r="EJ36" s="31">
        <v>5.9123850477727835</v>
      </c>
      <c r="EK36" s="31">
        <v>-5.6367513215516585</v>
      </c>
      <c r="EL36" s="31">
        <v>2.3852767462673174</v>
      </c>
      <c r="EN36" s="31">
        <v>-4.523006625471937</v>
      </c>
      <c r="EO36" s="31">
        <v>1.4666101114003904</v>
      </c>
      <c r="EP36" s="31">
        <v>-0.3225064857556359</v>
      </c>
      <c r="EQ36" s="31">
        <v>12.533239377541561</v>
      </c>
      <c r="EU36" s="27">
        <v>-19.159663865546218</v>
      </c>
      <c r="EV36" s="27">
        <v>5.1148365290792031</v>
      </c>
      <c r="EW36" s="31">
        <v>2.2554623682004227</v>
      </c>
      <c r="EX36" s="31">
        <v>5.9724943226274751</v>
      </c>
      <c r="EY36" s="31">
        <v>-0.84486452249984412</v>
      </c>
      <c r="EZ36" s="27">
        <v>1.5400645631940435</v>
      </c>
      <c r="FA36" s="31">
        <v>7.4646809103053435</v>
      </c>
      <c r="FB36" s="31">
        <v>0.74970862295293816</v>
      </c>
      <c r="FC36" s="31">
        <v>3.8109517775109403</v>
      </c>
      <c r="FE36" s="27">
        <v>12.694423535918965</v>
      </c>
      <c r="FF36" s="27">
        <v>2.5814700016997483</v>
      </c>
      <c r="FI36" s="27">
        <v>0.22237972357070923</v>
      </c>
      <c r="FJ36" s="27">
        <v>2.4391901389999999</v>
      </c>
      <c r="FM36" s="27">
        <v>8.7323530022397797</v>
      </c>
      <c r="FN36" s="31">
        <v>1.1136997343750066</v>
      </c>
      <c r="FO36" s="31">
        <v>2.3986745004068055</v>
      </c>
      <c r="FP36" s="31">
        <v>-1.2799636345972809</v>
      </c>
      <c r="FQ36" s="31">
        <v>-2.5951844352178455</v>
      </c>
      <c r="FR36" s="31">
        <v>-1.9351942858577109</v>
      </c>
      <c r="FS36" s="31">
        <v>0.93591077592194427</v>
      </c>
      <c r="FT36" s="27">
        <v>0.23613583688824047</v>
      </c>
      <c r="FV36" s="31">
        <v>-2.7616676862627698</v>
      </c>
      <c r="GB36" s="27">
        <v>0.32883927445115368</v>
      </c>
      <c r="GC36" s="27">
        <v>-4.3749586512944578</v>
      </c>
      <c r="GD36" s="31">
        <v>2.0979392658259766</v>
      </c>
      <c r="GE36" s="31">
        <v>3.7590039744444415</v>
      </c>
      <c r="GI36" s="31">
        <v>-3.4839326356850497</v>
      </c>
      <c r="GJ36" s="27">
        <v>9.696852775</v>
      </c>
      <c r="GK36" s="31">
        <v>3.7356204193637943</v>
      </c>
      <c r="GL36" s="31">
        <v>1.9798096953857369</v>
      </c>
      <c r="GM36" s="27">
        <v>0.219632302</v>
      </c>
      <c r="GN36" s="31">
        <v>-8.2666828987493339</v>
      </c>
      <c r="GO36" s="27">
        <v>1.597332199</v>
      </c>
      <c r="GP36" s="27">
        <v>4.0820156593944334</v>
      </c>
      <c r="GQ36" s="27">
        <v>-0.81321912115800421</v>
      </c>
      <c r="GR36" s="31">
        <v>-8.791969556199497</v>
      </c>
      <c r="GS36" s="31">
        <v>-4.8841785315100754</v>
      </c>
      <c r="GT36" s="31">
        <v>-0.33638614219808627</v>
      </c>
      <c r="GU36" s="31">
        <v>-3.0203342055550531</v>
      </c>
      <c r="GZ36" s="27">
        <v>-3.4093609689544446</v>
      </c>
      <c r="HA36" s="27">
        <v>2.1716358150591697</v>
      </c>
      <c r="HB36" s="27">
        <v>8.2700986026867476</v>
      </c>
      <c r="HC36" s="27">
        <v>2.8096505086643075</v>
      </c>
      <c r="HD36" s="27">
        <v>4.7892432079228886</v>
      </c>
      <c r="HE36" s="27">
        <v>4.5129133485483974</v>
      </c>
      <c r="HF36" s="31">
        <v>11.599800914093139</v>
      </c>
      <c r="HG36" s="31">
        <v>-0.2078273367941641</v>
      </c>
      <c r="HH36" s="27">
        <v>-2.068183279389757</v>
      </c>
      <c r="HI36" s="31">
        <v>0.24933695276030399</v>
      </c>
      <c r="HJ36" s="27">
        <v>0.44628480944031157</v>
      </c>
      <c r="HK36" s="27">
        <v>7.622262783822098</v>
      </c>
      <c r="HL36" s="31">
        <v>13.689059120025227</v>
      </c>
      <c r="HP36" s="27">
        <v>14.141848874852435</v>
      </c>
      <c r="HQ36" s="27">
        <v>6.939642806050883</v>
      </c>
      <c r="HR36" s="31">
        <v>6.2045903595115304</v>
      </c>
      <c r="HS36" s="31">
        <v>-2.7268464998392083</v>
      </c>
      <c r="HT36" s="31">
        <v>-13.063600639677498</v>
      </c>
      <c r="HU36" s="31">
        <v>4.3358343925671949</v>
      </c>
      <c r="HV36" s="31">
        <v>-9.2298604008404173</v>
      </c>
      <c r="HW36" s="27">
        <v>-10.988517408834142</v>
      </c>
      <c r="HX36" s="27">
        <v>-11.145932090312161</v>
      </c>
      <c r="HY36" s="27">
        <v>-5.6375191841468553</v>
      </c>
      <c r="HZ36" s="27">
        <v>-18.621173199722364</v>
      </c>
      <c r="IA36" s="31">
        <v>1.378070494088024</v>
      </c>
      <c r="IB36" s="31">
        <v>0.84724135811466983</v>
      </c>
      <c r="IC36" s="31">
        <v>-0.60434094033688934</v>
      </c>
      <c r="ID36" s="31">
        <v>-4.1424723734957425</v>
      </c>
      <c r="IE36" s="27">
        <v>-0.18517860153342003</v>
      </c>
      <c r="IF36" s="27">
        <v>7.8947368421052655</v>
      </c>
      <c r="IG36" s="27">
        <v>1.3698630136986356</v>
      </c>
      <c r="IH36" s="27">
        <v>6.7796610169491567</v>
      </c>
      <c r="II36" s="27">
        <v>-16.43214343779983</v>
      </c>
      <c r="IJ36" s="31">
        <v>-2.9401004878426562</v>
      </c>
      <c r="IK36" s="47">
        <v>3.1251602009047419</v>
      </c>
      <c r="IL36" s="31">
        <v>-1.9096601106231681</v>
      </c>
      <c r="IM36" s="27">
        <v>-9.0885273210000008</v>
      </c>
      <c r="IN36" s="31">
        <v>3.1753942576280725</v>
      </c>
      <c r="IO36" s="31">
        <v>1.1691682759823241</v>
      </c>
      <c r="IP36" s="31">
        <v>2.8112524687043727</v>
      </c>
      <c r="IQ36" s="31">
        <v>-4.0180629162461674</v>
      </c>
      <c r="IR36" s="31">
        <v>-1.0213218687282311</v>
      </c>
      <c r="IS36" s="27">
        <f>AVERAGE(C36:IR36)</f>
        <v>0.41809578243684792</v>
      </c>
      <c r="IT36" s="27">
        <f t="shared" ref="IT36:IT41" si="11">VAR(C36:IR36)</f>
        <v>41.407878351291579</v>
      </c>
      <c r="IU36" s="27">
        <f t="shared" ref="IU36:IU41" si="12">STDEV($C36:$IR36)</f>
        <v>6.4348953644400142</v>
      </c>
      <c r="IV36" s="27">
        <f>VAR($C$34:$IR$37)</f>
        <v>788795.41888935608</v>
      </c>
    </row>
    <row r="37" spans="1:256" s="19" customFormat="1" ht="13.15" x14ac:dyDescent="0.4">
      <c r="B37" s="19" t="s">
        <v>7</v>
      </c>
      <c r="C37" s="27">
        <v>0.89333835944507278</v>
      </c>
      <c r="D37" s="27">
        <v>-3.9070336640497527</v>
      </c>
      <c r="E37" s="27">
        <v>-2.2088555401040599</v>
      </c>
      <c r="F37" s="27"/>
      <c r="G37" s="27">
        <v>-1.2020781502541267</v>
      </c>
      <c r="H37" s="27">
        <v>5.1642625798598685</v>
      </c>
      <c r="I37" s="27"/>
      <c r="J37" s="27">
        <v>5.3770221277230856</v>
      </c>
      <c r="K37" s="27">
        <v>15.069834624394641</v>
      </c>
      <c r="L37" s="27">
        <v>-1.6375479585772457</v>
      </c>
      <c r="M37" s="27"/>
      <c r="N37" s="27">
        <v>-2.382090405131998</v>
      </c>
      <c r="O37" s="27">
        <v>1.7159415591440741</v>
      </c>
      <c r="P37" s="27"/>
      <c r="Q37" s="27">
        <v>-1.5267525786672898</v>
      </c>
      <c r="R37" s="27">
        <v>7.5910641170999105</v>
      </c>
      <c r="S37" s="27">
        <v>0.22400067527288403</v>
      </c>
      <c r="T37" s="27">
        <v>-7.8431306385353778</v>
      </c>
      <c r="U37" s="27">
        <v>7.4015411565808265</v>
      </c>
      <c r="V37" s="27">
        <v>5.1262412515165057</v>
      </c>
      <c r="W37" s="27">
        <v>-1.9008301702497898</v>
      </c>
      <c r="X37" s="27"/>
      <c r="Y37" s="27">
        <v>13.173331745228211</v>
      </c>
      <c r="Z37" s="27">
        <v>-1.8797444994656076</v>
      </c>
      <c r="AA37" s="27">
        <v>12.558641117124591</v>
      </c>
      <c r="AB37" s="27">
        <v>3.8690387636237666</v>
      </c>
      <c r="AC37" s="27">
        <v>35.214274825281812</v>
      </c>
      <c r="AD37" s="27">
        <v>-3.5154741762166375</v>
      </c>
      <c r="AE37" s="27">
        <v>-0.83336487610512489</v>
      </c>
      <c r="AF37" s="27">
        <v>2.9706317111424463</v>
      </c>
      <c r="AG37" s="27">
        <v>13.496990701055367</v>
      </c>
      <c r="AH37" s="27">
        <v>-17.267474812577653</v>
      </c>
      <c r="AI37" s="27">
        <v>5.6469329194648532</v>
      </c>
      <c r="AJ37" s="27">
        <v>2.2660365628124346</v>
      </c>
      <c r="AK37" s="27">
        <v>-1.3183704019505527</v>
      </c>
      <c r="AL37" s="31">
        <v>-15.128629134673021</v>
      </c>
      <c r="AM37" s="27">
        <v>-3.0085580667656542</v>
      </c>
      <c r="AN37" s="27"/>
      <c r="AO37" s="27"/>
      <c r="AP37" s="27"/>
      <c r="AQ37" s="27">
        <v>-1.7843781002288672</v>
      </c>
      <c r="AR37" s="27">
        <v>-3.2416415612462446</v>
      </c>
      <c r="AS37" s="27">
        <v>5.4044009943669202</v>
      </c>
      <c r="AT37" s="31">
        <v>-7.6361787804825827</v>
      </c>
      <c r="AU37" s="27"/>
      <c r="AV37" s="27"/>
      <c r="AW37" s="27">
        <v>-3.1666787256107831</v>
      </c>
      <c r="AX37" s="27">
        <v>0.25907991659230856</v>
      </c>
      <c r="AY37" s="27">
        <v>-0.98621757462743487</v>
      </c>
      <c r="AZ37" s="27">
        <v>-9.5429019062669536</v>
      </c>
      <c r="BA37" s="27">
        <v>-3.4439117671317798</v>
      </c>
      <c r="BB37" s="31">
        <v>-4.6476211860375098</v>
      </c>
      <c r="BC37" s="27">
        <v>-21.661153502335885</v>
      </c>
      <c r="BD37" s="27">
        <v>-21.251356135442244</v>
      </c>
      <c r="BE37" s="31">
        <v>-12.527333415917052</v>
      </c>
      <c r="BF37" s="31">
        <v>7.6742376954371805</v>
      </c>
      <c r="BG37" s="27"/>
      <c r="BH37" s="27">
        <v>-3.4187073750942543</v>
      </c>
      <c r="BI37" s="27">
        <v>3.6033158943529209</v>
      </c>
      <c r="BJ37" s="27">
        <v>1.725545063532552</v>
      </c>
      <c r="BK37" s="27">
        <v>3.3930185761014808</v>
      </c>
      <c r="BL37" s="27">
        <v>3.4766912572594677</v>
      </c>
      <c r="BM37" s="27">
        <v>1.2617677949640527</v>
      </c>
      <c r="BN37" s="27">
        <v>0.43455914420247321</v>
      </c>
      <c r="BO37" s="27">
        <v>0.5375851768634865</v>
      </c>
      <c r="BP37" s="27">
        <v>4.466561687146009</v>
      </c>
      <c r="BQ37" s="27"/>
      <c r="BR37" s="27">
        <v>-11.593319073408271</v>
      </c>
      <c r="BS37" s="27">
        <v>8.100893054530145</v>
      </c>
      <c r="BT37" s="31">
        <v>-5.0425327120732444</v>
      </c>
      <c r="BU37" s="27">
        <v>-22.775908780916787</v>
      </c>
      <c r="BV37" s="27">
        <v>-5.2794627691621798</v>
      </c>
      <c r="BW37" s="27">
        <v>0.8115506687731644</v>
      </c>
      <c r="BX37" s="27">
        <v>-11.556400636077768</v>
      </c>
      <c r="BY37" s="31">
        <v>-1.5324472824710167</v>
      </c>
      <c r="BZ37" s="31">
        <v>-1.1252042482361335</v>
      </c>
      <c r="CA37" s="31">
        <v>0.5135135186475015</v>
      </c>
      <c r="CB37" s="31">
        <v>-0.29739590820726525</v>
      </c>
      <c r="CC37" s="27">
        <v>1.0215829359722317</v>
      </c>
      <c r="CD37" s="27">
        <v>-8.1000391504370874</v>
      </c>
      <c r="CE37" s="27">
        <v>6.5886643483861196</v>
      </c>
      <c r="CF37" s="27">
        <v>2.1659161463201126</v>
      </c>
      <c r="CG37" s="27">
        <v>-1.597974589844231</v>
      </c>
      <c r="CH37" s="27">
        <v>4.3163984815312695</v>
      </c>
      <c r="CI37" s="27">
        <v>-2.3408283762066939</v>
      </c>
      <c r="CJ37" s="27">
        <v>-14.831414126971886</v>
      </c>
      <c r="CK37" s="27">
        <v>-3.3583967643952328</v>
      </c>
      <c r="CL37" s="27">
        <v>0.90604738319985945</v>
      </c>
      <c r="CM37" s="27">
        <v>-1.8258338053621204</v>
      </c>
      <c r="CN37" s="27">
        <v>-1.0857323465866431</v>
      </c>
      <c r="CO37" s="27">
        <v>3.6318432009020407</v>
      </c>
      <c r="CP37" s="27"/>
      <c r="CQ37" s="27">
        <v>8.5857016179999999</v>
      </c>
      <c r="CR37" s="27">
        <v>-0.16659531154954443</v>
      </c>
      <c r="CS37" s="27">
        <v>-4.3487859867723628</v>
      </c>
      <c r="CT37" s="27">
        <v>-4.2488587938642635</v>
      </c>
      <c r="CU37" s="27">
        <v>-1.4764947706541798</v>
      </c>
      <c r="CV37" s="27">
        <v>-5.6333412903759372</v>
      </c>
      <c r="CW37" s="27">
        <v>-7.4485637512424869</v>
      </c>
      <c r="CX37" s="27">
        <v>-3.0216480504411947</v>
      </c>
      <c r="CY37" s="27">
        <v>0.20903460853114453</v>
      </c>
      <c r="CZ37" s="31">
        <v>-1.3579413034201848</v>
      </c>
      <c r="DA37" s="31">
        <v>-0.98495580158061147</v>
      </c>
      <c r="DB37" s="31">
        <v>3.7907358567967453</v>
      </c>
      <c r="DC37" s="31">
        <v>-0.35997920482104817</v>
      </c>
      <c r="DD37" s="31">
        <v>2.4597389226587607</v>
      </c>
      <c r="DE37" s="31">
        <v>-0.61884634086157853</v>
      </c>
      <c r="DF37" s="31">
        <v>-4.4109025354444604</v>
      </c>
      <c r="DG37" s="27">
        <v>6.1939439414881337</v>
      </c>
      <c r="DH37" s="31">
        <v>5.9831085024439679</v>
      </c>
      <c r="DI37" s="31">
        <v>-3.1677144894423193</v>
      </c>
      <c r="DJ37" s="31">
        <v>-6.4279679433512431</v>
      </c>
      <c r="DK37" s="31">
        <v>1.4582118789310927</v>
      </c>
      <c r="DL37" s="27">
        <v>-5.5188839746111995E-2</v>
      </c>
      <c r="DM37" s="27">
        <v>-4.3005270084711222</v>
      </c>
      <c r="DN37" s="31">
        <v>-3.1850324964495691</v>
      </c>
      <c r="DO37" s="31">
        <v>9.5186089787691053E-2</v>
      </c>
      <c r="DT37" s="27">
        <v>-1.408981958914135</v>
      </c>
      <c r="DU37" s="27">
        <v>-3.4270600123842088</v>
      </c>
      <c r="DV37" s="27">
        <v>1.6312276225560529</v>
      </c>
      <c r="DW37" s="27">
        <v>-0.14110586282056747</v>
      </c>
      <c r="DX37" s="31">
        <v>-6.5188590305775733</v>
      </c>
      <c r="DY37" s="31">
        <v>-1.9477857387124264</v>
      </c>
      <c r="DZ37" s="31">
        <v>-7.7867809507516039</v>
      </c>
      <c r="EA37" s="31">
        <v>-3.2365545350601099</v>
      </c>
      <c r="EB37" s="27">
        <v>3.595466783</v>
      </c>
      <c r="EG37" s="27">
        <v>0.21260112635421713</v>
      </c>
      <c r="EH37" s="27">
        <v>0.77045570031541999</v>
      </c>
      <c r="EI37" s="27">
        <v>-5.8455615670102601</v>
      </c>
      <c r="EJ37" s="31">
        <v>6.2724098731161915</v>
      </c>
      <c r="EK37" s="31">
        <v>1.8081437539595679</v>
      </c>
      <c r="EL37" s="31">
        <v>6.4018609945151406</v>
      </c>
      <c r="EN37" s="31">
        <v>7.7233508117542593</v>
      </c>
      <c r="EO37" s="31">
        <v>3.5308924898111771</v>
      </c>
      <c r="EP37" s="31">
        <v>-4.4641607342466809</v>
      </c>
      <c r="EQ37" s="31">
        <v>10.219798015997617</v>
      </c>
      <c r="EU37" s="27">
        <v>-7.8007773659947599</v>
      </c>
      <c r="EV37" s="27">
        <v>-9.7792324403969566</v>
      </c>
      <c r="EW37" s="31">
        <v>-1.3392347062918919</v>
      </c>
      <c r="EX37" s="31">
        <v>-0.39007931063873569</v>
      </c>
      <c r="EY37" s="31">
        <v>8.0902356068708325</v>
      </c>
      <c r="EZ37" s="27">
        <v>10.283769742674377</v>
      </c>
      <c r="FA37" s="31">
        <v>-2.1751307186199664</v>
      </c>
      <c r="FB37" s="31">
        <v>6.7261120797261542</v>
      </c>
      <c r="FC37" s="31">
        <v>-0.86169091006800258</v>
      </c>
      <c r="FE37" s="27">
        <v>2.0229263926635488</v>
      </c>
      <c r="FF37" s="27">
        <v>1.1934171688910977</v>
      </c>
      <c r="FI37" s="27">
        <v>1.0110635473438823</v>
      </c>
      <c r="FJ37" s="27">
        <v>-0.28195124799999999</v>
      </c>
      <c r="FM37" s="27">
        <v>-12.821221423956896</v>
      </c>
      <c r="FN37" s="31">
        <v>-3.7872887225723351</v>
      </c>
      <c r="FO37" s="31">
        <v>5.0163280781301056</v>
      </c>
      <c r="FP37" s="31">
        <v>-2.6614211420870171</v>
      </c>
      <c r="FQ37" s="31">
        <v>3.2533584267093962</v>
      </c>
      <c r="FR37" s="31">
        <v>-15.2609324948617</v>
      </c>
      <c r="FS37" s="31">
        <v>1.1461653606544386</v>
      </c>
      <c r="FT37" s="27">
        <v>0.20349118508722341</v>
      </c>
      <c r="FV37" s="31">
        <v>-3.4029705093381879</v>
      </c>
      <c r="GB37" s="27">
        <v>-2.6216799956269465</v>
      </c>
      <c r="GC37" s="27">
        <v>-10.551687596436309</v>
      </c>
      <c r="GD37" s="31">
        <v>-0.30831473672557896</v>
      </c>
      <c r="GE37" s="31">
        <v>-0.46321872947483467</v>
      </c>
      <c r="GH37" s="31">
        <v>-3.4080309893049665</v>
      </c>
      <c r="GI37" s="31">
        <v>1.5672954647298676</v>
      </c>
      <c r="GJ37" s="27">
        <v>-6.2863643319999998</v>
      </c>
      <c r="GK37" s="31">
        <v>-6.2712111250856184</v>
      </c>
      <c r="GL37" s="31">
        <v>-4.6070556772804805</v>
      </c>
      <c r="GM37" s="27">
        <v>3.2131854309999999</v>
      </c>
      <c r="GN37" s="31">
        <v>-14.003158482780231</v>
      </c>
      <c r="GO37" s="27">
        <v>8.2071922710000003</v>
      </c>
      <c r="GP37" s="27">
        <v>-0.36322609103425219</v>
      </c>
      <c r="GQ37" s="27">
        <v>-4.8888641594965643</v>
      </c>
      <c r="GR37" s="31">
        <v>-9.2768485187413656</v>
      </c>
      <c r="GS37" s="31">
        <v>1.7986014899338487</v>
      </c>
      <c r="GT37" s="31">
        <v>1.7642139540200441</v>
      </c>
      <c r="GU37" s="31">
        <v>-4.0482896062278284</v>
      </c>
      <c r="GZ37" s="27">
        <v>4.8695477608325266</v>
      </c>
      <c r="HA37" s="27">
        <v>7.5373802788996525</v>
      </c>
      <c r="HB37" s="27">
        <v>2.0090994658158889</v>
      </c>
      <c r="HC37" s="27">
        <v>1.0556828591559819</v>
      </c>
      <c r="HD37" s="27">
        <v>4.364698769069375</v>
      </c>
      <c r="HE37" s="27">
        <v>3.6741334032970974</v>
      </c>
      <c r="HF37" s="31">
        <v>-4.9346106449121629</v>
      </c>
      <c r="HG37" s="31">
        <v>-0.12258768359633132</v>
      </c>
      <c r="HH37" s="27">
        <v>-3.9752667301882538</v>
      </c>
      <c r="HI37" s="31">
        <v>1.847765071312768</v>
      </c>
      <c r="HJ37" s="27">
        <v>0.75167723615059412</v>
      </c>
      <c r="HK37" s="27">
        <v>3.5074210684495899</v>
      </c>
      <c r="HL37" s="31">
        <v>0.72210412597346618</v>
      </c>
      <c r="HP37" s="27">
        <v>2.961631667298037</v>
      </c>
      <c r="HQ37" s="27">
        <v>5.2122890676677747</v>
      </c>
      <c r="HR37" s="31">
        <v>2.0541821371898417</v>
      </c>
      <c r="HS37" s="31">
        <v>1.8464732436508147</v>
      </c>
      <c r="HT37" s="31">
        <v>-5.4827321361755494</v>
      </c>
      <c r="HU37" s="31">
        <v>-11.424481154687316</v>
      </c>
      <c r="HV37" s="31">
        <v>-2.1476278768280732</v>
      </c>
      <c r="HW37" s="27">
        <v>-16.105833780880761</v>
      </c>
      <c r="HX37" s="27">
        <v>-11.093349331128755</v>
      </c>
      <c r="HY37" s="27">
        <v>-19.817503664365923</v>
      </c>
      <c r="HZ37" s="27">
        <v>-8.6919151745071037</v>
      </c>
      <c r="IA37" s="31">
        <v>-10.018330073064696</v>
      </c>
      <c r="IB37" s="31">
        <v>8.1951906992732582</v>
      </c>
      <c r="IC37" s="31">
        <v>0.62100772739484</v>
      </c>
      <c r="ID37" s="31">
        <v>-13.155843351484286</v>
      </c>
      <c r="IE37" s="27">
        <v>-21.323529411764707</v>
      </c>
      <c r="IF37" s="27">
        <v>-23.780487804878049</v>
      </c>
      <c r="IG37" s="27">
        <v>0.67567567567567988</v>
      </c>
      <c r="IH37" s="27">
        <v>-14.737505937224915</v>
      </c>
      <c r="II37" s="27">
        <v>-8.0645161290322616</v>
      </c>
      <c r="IJ37" s="31">
        <v>-4.9281866400922141</v>
      </c>
      <c r="IK37" s="47">
        <v>-10.860486363771304</v>
      </c>
      <c r="IL37" s="31">
        <v>-4.9119812063243229</v>
      </c>
      <c r="IM37" s="27">
        <v>-7.6101258109999996</v>
      </c>
      <c r="IN37" s="31">
        <v>-1.1370414843516752</v>
      </c>
      <c r="IO37" s="31">
        <v>8.5149070110390745E-2</v>
      </c>
      <c r="IP37" s="31">
        <v>-6.2562883287712641</v>
      </c>
      <c r="IQ37" s="31">
        <v>5.8091743327559842</v>
      </c>
      <c r="IR37" s="31">
        <v>-4.5244361299145446</v>
      </c>
      <c r="IS37" s="27">
        <f>AVERAGE(C37:IR37)</f>
        <v>-1.4520675203891542</v>
      </c>
      <c r="IT37" s="27">
        <f t="shared" si="11"/>
        <v>52.787954445662315</v>
      </c>
      <c r="IU37" s="27">
        <f t="shared" si="12"/>
        <v>7.2655319451270959</v>
      </c>
      <c r="IV37" s="27">
        <f>STDEV($C$34:$IR$37)</f>
        <v>888.14155340765137</v>
      </c>
    </row>
    <row r="38" spans="1:256" s="25" customFormat="1" ht="13.15" x14ac:dyDescent="0.4">
      <c r="A38" s="19"/>
      <c r="B38" s="19" t="s">
        <v>8</v>
      </c>
      <c r="C38" s="28">
        <v>-28.949639475361</v>
      </c>
      <c r="D38" s="28">
        <v>-3.4932921716243848</v>
      </c>
      <c r="E38" s="28">
        <v>-1.3703747366427321</v>
      </c>
      <c r="F38" s="28"/>
      <c r="G38" s="28">
        <v>1.7307043437615688</v>
      </c>
      <c r="H38" s="28">
        <v>0.92256262045422588</v>
      </c>
      <c r="I38" s="28"/>
      <c r="J38" s="28">
        <v>12.794672033470199</v>
      </c>
      <c r="K38" s="28">
        <v>-3.3372736712269369</v>
      </c>
      <c r="L38" s="28">
        <v>10.036564540148873</v>
      </c>
      <c r="M38" s="28"/>
      <c r="N38" s="28">
        <v>-4.8961518908070651</v>
      </c>
      <c r="O38" s="28">
        <v>0.65696034421218741</v>
      </c>
      <c r="P38" s="28">
        <v>-12.126951805120056</v>
      </c>
      <c r="Q38" s="28">
        <v>2.5654832214251799</v>
      </c>
      <c r="R38" s="28">
        <v>-2.0764561814503257</v>
      </c>
      <c r="S38" s="28">
        <v>-3.8292017786284549</v>
      </c>
      <c r="T38" s="28">
        <v>-4.1973234165036954</v>
      </c>
      <c r="U38" s="28">
        <v>1.1982641787669612</v>
      </c>
      <c r="V38" s="28">
        <v>4.3865089085010078</v>
      </c>
      <c r="W38" s="28">
        <v>0.36313947158610471</v>
      </c>
      <c r="X38" s="28"/>
      <c r="Y38" s="28">
        <v>-0.65436411899922886</v>
      </c>
      <c r="Z38" s="28">
        <v>-9.9608919911742699</v>
      </c>
      <c r="AA38" s="28">
        <v>-4.5357312808989025</v>
      </c>
      <c r="AB38" s="28">
        <v>-7.8523377910766801</v>
      </c>
      <c r="AC38" s="28">
        <v>7.5147188085993744</v>
      </c>
      <c r="AD38" s="28">
        <v>-1.1162969526049227</v>
      </c>
      <c r="AE38" s="28">
        <v>-8.5024352858942045</v>
      </c>
      <c r="AF38" s="28">
        <v>0.75062987627552147</v>
      </c>
      <c r="AG38" s="28">
        <v>10.718239880980551</v>
      </c>
      <c r="AH38" s="28">
        <v>-22.42548405941751</v>
      </c>
      <c r="AI38" s="28">
        <v>2.2487445692592534</v>
      </c>
      <c r="AJ38" s="28">
        <v>3.8975931653294493</v>
      </c>
      <c r="AK38" s="28">
        <v>8.898899775732815</v>
      </c>
      <c r="AL38" s="42">
        <v>-4.4631893661296278</v>
      </c>
      <c r="AM38" s="28"/>
      <c r="AN38" s="28"/>
      <c r="AO38" s="28"/>
      <c r="AP38" s="28"/>
      <c r="AQ38" s="28">
        <v>4.3546506161866949</v>
      </c>
      <c r="AR38" s="28">
        <v>9.895931707877903</v>
      </c>
      <c r="AS38" s="28">
        <v>3.2548292778992849</v>
      </c>
      <c r="AT38" s="42">
        <v>-8.3252343278711667</v>
      </c>
      <c r="AU38" s="28"/>
      <c r="AV38" s="28"/>
      <c r="AW38" s="28">
        <v>-9.7399176166299455</v>
      </c>
      <c r="AX38" s="28">
        <v>2.2850281348564039</v>
      </c>
      <c r="AY38" s="28">
        <v>-4.6701964952312931</v>
      </c>
      <c r="AZ38" s="28">
        <v>-0.10751611280179763</v>
      </c>
      <c r="BA38" s="28">
        <v>-7.3284038498138031</v>
      </c>
      <c r="BB38" s="42">
        <v>5.0694211724797711</v>
      </c>
      <c r="BC38" s="28">
        <v>-10.783836117073985</v>
      </c>
      <c r="BD38" s="28">
        <v>6.166819737830842</v>
      </c>
      <c r="BE38" s="42">
        <v>-0.7235633396671548</v>
      </c>
      <c r="BF38" s="42">
        <v>1.4997518375897245</v>
      </c>
      <c r="BG38" s="28"/>
      <c r="BH38" s="28">
        <v>2.2247879342085941</v>
      </c>
      <c r="BI38" s="28">
        <v>1.725545063532552</v>
      </c>
      <c r="BJ38" s="28">
        <v>-0.52183906400898872</v>
      </c>
      <c r="BK38" s="28">
        <v>11.213110016318616</v>
      </c>
      <c r="BL38" s="28">
        <v>2.1304113526136259</v>
      </c>
      <c r="BM38" s="28">
        <v>-1.6004718047041067</v>
      </c>
      <c r="BN38" s="28">
        <v>-6.923208362944278</v>
      </c>
      <c r="BO38" s="28">
        <v>-0.71424043121287584</v>
      </c>
      <c r="BP38" s="28">
        <v>2.9189014610360386</v>
      </c>
      <c r="BQ38" s="28">
        <v>-1.4103166472821949</v>
      </c>
      <c r="BR38" s="28">
        <v>-10.914106191030903</v>
      </c>
      <c r="BS38" s="28">
        <v>-8.2265053714904663</v>
      </c>
      <c r="BT38" s="42">
        <v>-11.358660976205105</v>
      </c>
      <c r="BU38" s="28">
        <v>-29.457530921476859</v>
      </c>
      <c r="BV38" s="28">
        <v>-7.9304879099386216</v>
      </c>
      <c r="BW38" s="28">
        <v>-19.636510078481496</v>
      </c>
      <c r="BX38" s="28">
        <v>1.6795526503303737</v>
      </c>
      <c r="BY38" s="42">
        <v>-2.7572015261470573</v>
      </c>
      <c r="BZ38" s="42">
        <v>-1.535382671454788</v>
      </c>
      <c r="CA38" s="42">
        <v>7.4535045064861194</v>
      </c>
      <c r="CB38" s="42">
        <v>4.1198949805539398</v>
      </c>
      <c r="CC38" s="28">
        <v>1.9004176714539023</v>
      </c>
      <c r="CD38" s="28">
        <v>-7.9374328732054078</v>
      </c>
      <c r="CE38" s="28">
        <v>8.2635232836732584</v>
      </c>
      <c r="CF38" s="28">
        <v>-15.646736275261786</v>
      </c>
      <c r="CG38" s="28">
        <v>-1.7108652419042358</v>
      </c>
      <c r="CH38" s="28">
        <v>6.4287625260604386</v>
      </c>
      <c r="CI38" s="28">
        <v>-4.1554013285254658</v>
      </c>
      <c r="CJ38" s="28">
        <v>-1.6314601149915342</v>
      </c>
      <c r="CK38" s="28">
        <v>-2.6851409234601387</v>
      </c>
      <c r="CL38" s="28">
        <v>0.93150178879646273</v>
      </c>
      <c r="CM38" s="28">
        <v>-3.0640517808180223</v>
      </c>
      <c r="CN38" s="28">
        <v>-4.4340355007281058</v>
      </c>
      <c r="CO38" s="28">
        <v>-10.206482824633479</v>
      </c>
      <c r="CP38" s="28"/>
      <c r="CQ38" s="28">
        <v>1.315575256</v>
      </c>
      <c r="CR38" s="28">
        <v>3.9029109943585549</v>
      </c>
      <c r="CS38" s="28">
        <v>-1.0533264312964863</v>
      </c>
      <c r="CT38" s="28">
        <v>-5.0838391168063879</v>
      </c>
      <c r="CU38" s="28">
        <v>-5.0421540957571898</v>
      </c>
      <c r="CV38" s="28">
        <v>-3.3469920342380832</v>
      </c>
      <c r="CW38" s="28">
        <v>-6.8412325996081158E-3</v>
      </c>
      <c r="CX38" s="28">
        <v>5.3152125027605468</v>
      </c>
      <c r="CY38" s="28">
        <v>4.4574966747901401</v>
      </c>
      <c r="CZ38" s="42">
        <v>-2.6165797593204587</v>
      </c>
      <c r="DA38" s="42">
        <v>-1.9448428887737568</v>
      </c>
      <c r="DB38" s="42">
        <v>-14.290223839218029</v>
      </c>
      <c r="DC38" s="42">
        <v>3.7217865003954298</v>
      </c>
      <c r="DD38" s="42">
        <v>3.1828312829722982</v>
      </c>
      <c r="DE38" s="42">
        <v>14.051941859299987</v>
      </c>
      <c r="DF38" s="42">
        <v>1.0083225815705532</v>
      </c>
      <c r="DG38" s="28">
        <v>-0.46284115166941309</v>
      </c>
      <c r="DH38" s="42">
        <v>10.581797380886361</v>
      </c>
      <c r="DI38" s="42">
        <v>-0.33351634751055403</v>
      </c>
      <c r="DJ38" s="42">
        <v>1.3152486705261479</v>
      </c>
      <c r="DK38" s="42">
        <v>7.5532409339436946</v>
      </c>
      <c r="DL38" s="28">
        <v>-1.8967109372017954</v>
      </c>
      <c r="DM38" s="28">
        <v>-13.620873373778753</v>
      </c>
      <c r="DN38" s="42">
        <v>6.2464849623666829E-2</v>
      </c>
      <c r="DO38" s="42">
        <v>-1.7500675147205436</v>
      </c>
      <c r="DT38" s="28">
        <v>-0.3719687924469528</v>
      </c>
      <c r="DU38" s="28">
        <v>1.7866209824694668</v>
      </c>
      <c r="DV38" s="28">
        <v>-7.3888500266641621</v>
      </c>
      <c r="DW38" s="28">
        <v>-0.33845098598701551</v>
      </c>
      <c r="DX38" s="42">
        <v>-7.6701641509973157</v>
      </c>
      <c r="DY38" s="42">
        <v>-11.126433538472147</v>
      </c>
      <c r="DZ38" s="42">
        <v>-1.9750512127473918</v>
      </c>
      <c r="EA38" s="42">
        <v>-3.8680783568048605</v>
      </c>
      <c r="EB38" s="28">
        <v>1.501559101</v>
      </c>
      <c r="EG38" s="28">
        <v>5.415739774574635</v>
      </c>
      <c r="EH38" s="28">
        <v>0.73856402846412816</v>
      </c>
      <c r="EI38" s="28">
        <v>-0.96263320356980708</v>
      </c>
      <c r="EJ38" s="42">
        <v>-3.0239261771292658</v>
      </c>
      <c r="EK38" s="42">
        <v>-6.356143294756567</v>
      </c>
      <c r="EL38" s="42">
        <v>8.0781076098287876</v>
      </c>
      <c r="EN38" s="42">
        <v>-3.1744430261754442</v>
      </c>
      <c r="EO38" s="42">
        <v>5.1164216065672674</v>
      </c>
      <c r="EP38" s="42">
        <v>-8.5164057066534742</v>
      </c>
      <c r="EQ38" s="42">
        <v>10.922621307195769</v>
      </c>
      <c r="EU38" s="28">
        <v>-9.9999999999999858</v>
      </c>
      <c r="EV38" s="28">
        <v>-28.804744626506118</v>
      </c>
      <c r="EW38" s="42">
        <v>-3.6996246488279372</v>
      </c>
      <c r="EX38" s="42">
        <v>-3.4200811666621478</v>
      </c>
      <c r="EY38" s="42">
        <v>3.491448556004606</v>
      </c>
      <c r="EZ38" s="28">
        <v>0.58712342498612458</v>
      </c>
      <c r="FA38" s="42">
        <v>-1.8730077998254657</v>
      </c>
      <c r="FB38" s="42">
        <v>4.0288807717955732</v>
      </c>
      <c r="FC38" s="42">
        <v>0.93058274389334894</v>
      </c>
      <c r="FE38" s="28">
        <v>3.4198061304971494</v>
      </c>
      <c r="FF38" s="28">
        <v>0.44359796846094035</v>
      </c>
      <c r="FI38" s="28">
        <v>-2.9771354564120611</v>
      </c>
      <c r="FJ38" s="28">
        <v>4.0250956569999996</v>
      </c>
      <c r="FM38" s="28">
        <v>-9.556233730021324</v>
      </c>
      <c r="FN38" s="42">
        <v>-0.24394742611054676</v>
      </c>
      <c r="FO38" s="42">
        <v>-1.2799636345972809</v>
      </c>
      <c r="FP38" s="42">
        <v>-2.5951844352178455</v>
      </c>
      <c r="FQ38" s="42">
        <v>1.9622410165058835</v>
      </c>
      <c r="FR38" s="42">
        <v>2.3101159187243647</v>
      </c>
      <c r="FS38" s="42">
        <v>-0.40868702902397969</v>
      </c>
      <c r="FT38" s="28">
        <v>1.7490674192948585</v>
      </c>
      <c r="FV38" s="42">
        <v>-6.1784756506779619</v>
      </c>
      <c r="GB38" s="28">
        <v>3.6405713259204608</v>
      </c>
      <c r="GC38" s="28">
        <v>1.6945260243489191</v>
      </c>
      <c r="GD38" s="42">
        <v>-1.1758788674844367</v>
      </c>
      <c r="GE38" s="42">
        <v>1.3553138986600155</v>
      </c>
      <c r="GH38" s="42">
        <v>-5.2085988854913001</v>
      </c>
      <c r="GI38" s="42">
        <v>-5.1372319385412197</v>
      </c>
      <c r="GJ38" s="28">
        <v>-3.01730995</v>
      </c>
      <c r="GK38" s="42">
        <v>-3.8215957956480584</v>
      </c>
      <c r="GL38" s="42">
        <v>1.4789645004166241</v>
      </c>
      <c r="GM38" s="28">
        <v>0.79354430899999995</v>
      </c>
      <c r="GN38" s="42">
        <v>-29.551499825134297</v>
      </c>
      <c r="GO38" s="28">
        <v>4.9732521189999996</v>
      </c>
      <c r="GP38" s="28">
        <v>-3.4806051105227831</v>
      </c>
      <c r="GQ38" s="28">
        <v>-5.6666401131438064</v>
      </c>
      <c r="GR38" s="42">
        <v>-5.4505289669743213</v>
      </c>
      <c r="GS38" s="42">
        <v>-4.2847815536451002</v>
      </c>
      <c r="GT38" s="42">
        <v>-0.14888796312078068</v>
      </c>
      <c r="GU38" s="42">
        <v>-0.44844312266262287</v>
      </c>
      <c r="GY38" s="28">
        <v>0.98255291952085155</v>
      </c>
      <c r="GZ38" s="28">
        <v>-0.57169282626285955</v>
      </c>
      <c r="HA38" s="28">
        <v>13.485746754627282</v>
      </c>
      <c r="HB38" s="28">
        <v>0.74965593255906793</v>
      </c>
      <c r="HC38" s="28">
        <v>-22.996157838417631</v>
      </c>
      <c r="HD38" s="28">
        <v>4.5129133485483974</v>
      </c>
      <c r="HE38" s="28">
        <v>4.5933480221322709</v>
      </c>
      <c r="HF38" s="42">
        <v>-13.659605068390679</v>
      </c>
      <c r="HG38" s="42">
        <v>-1.7112449959525322</v>
      </c>
      <c r="HH38" s="28">
        <v>-1.6087062580003031</v>
      </c>
      <c r="HI38" s="42">
        <v>1.0682913671082428</v>
      </c>
      <c r="HJ38" s="28">
        <v>-0.72567010737548676</v>
      </c>
      <c r="HK38" s="28">
        <v>-6.9083231052706306</v>
      </c>
      <c r="HL38" s="42">
        <v>12.19190330333455</v>
      </c>
      <c r="HP38" s="28">
        <v>4.2554742911339982</v>
      </c>
      <c r="HQ38" s="28">
        <v>-7.6481693963688198</v>
      </c>
      <c r="HR38" s="42">
        <v>0.68647189855277624</v>
      </c>
      <c r="HS38" s="42">
        <v>2.5606295854152528</v>
      </c>
      <c r="HT38" s="42">
        <v>1.3779472211739474</v>
      </c>
      <c r="HU38" s="42">
        <v>-1.3454714840627546</v>
      </c>
      <c r="HV38" s="42">
        <v>-1.054776059112339</v>
      </c>
      <c r="HW38" s="28">
        <v>8.3541323287026117</v>
      </c>
      <c r="HX38" s="28">
        <v>6.6661666368571959</v>
      </c>
      <c r="HY38" s="28">
        <v>-6.9259708701856937</v>
      </c>
      <c r="HZ38" s="28">
        <v>-13.943116316952942</v>
      </c>
      <c r="IA38" s="42">
        <v>-6.4334730994128453</v>
      </c>
      <c r="IB38" s="42">
        <v>7.2816550720127271</v>
      </c>
      <c r="IC38" s="42">
        <v>0.17507602050521598</v>
      </c>
      <c r="ID38" s="42">
        <v>2.4650785328572233</v>
      </c>
      <c r="IE38" s="28">
        <v>7.4766355140186924</v>
      </c>
      <c r="IF38" s="28">
        <v>12</v>
      </c>
      <c r="IG38" s="28">
        <v>14.76510067114094</v>
      </c>
      <c r="IH38" s="28">
        <v>-13.286713286713281</v>
      </c>
      <c r="II38" s="28">
        <v>12.982456140350894</v>
      </c>
      <c r="IJ38" s="42">
        <v>-6.5274192568091749</v>
      </c>
      <c r="IK38" s="46">
        <v>2.7045653107502954</v>
      </c>
      <c r="IL38" s="42">
        <v>2.8799338842250943</v>
      </c>
      <c r="IM38" s="28">
        <v>19.291887920000001</v>
      </c>
      <c r="IN38" s="42">
        <v>2.7626686513799292</v>
      </c>
      <c r="IO38" s="42">
        <v>0.2946315828034729</v>
      </c>
      <c r="IP38" s="42">
        <v>-5.6209112197800444</v>
      </c>
      <c r="IQ38" s="42">
        <v>3.1537689140011427</v>
      </c>
      <c r="IR38" s="42">
        <v>-8.0578190235697793</v>
      </c>
      <c r="IS38" s="28">
        <f>AVERAGE(C38:IR38)</f>
        <v>-1.2307656946521908</v>
      </c>
      <c r="IT38" s="28">
        <f t="shared" si="11"/>
        <v>58.195557200897298</v>
      </c>
      <c r="IU38" s="28">
        <f t="shared" si="12"/>
        <v>7.6286012611026734</v>
      </c>
    </row>
    <row r="39" spans="1:256" s="19" customFormat="1" ht="13.15" x14ac:dyDescent="0.4">
      <c r="B39" s="19" t="s">
        <v>9</v>
      </c>
      <c r="C39" s="27">
        <v>-8.1002707351695236</v>
      </c>
      <c r="D39" s="27">
        <v>-0.75251944644025848</v>
      </c>
      <c r="E39" s="27">
        <v>-10.920382336393963</v>
      </c>
      <c r="F39" s="27"/>
      <c r="G39" s="27">
        <v>-7.0099341341669286</v>
      </c>
      <c r="H39" s="27">
        <v>3.31809597857875</v>
      </c>
      <c r="I39" s="27"/>
      <c r="J39" s="27">
        <v>15.069834624394641</v>
      </c>
      <c r="K39" s="27">
        <v>6.520010896698758</v>
      </c>
      <c r="L39" s="27">
        <v>-3.2853304713601594</v>
      </c>
      <c r="M39" s="27"/>
      <c r="N39" s="27">
        <v>0.70051803035742211</v>
      </c>
      <c r="O39" s="27">
        <v>2.7644502631621659</v>
      </c>
      <c r="P39" s="27">
        <v>-24.615264689296033</v>
      </c>
      <c r="Q39" s="27">
        <v>-1.9611261393871038</v>
      </c>
      <c r="R39" s="27">
        <v>-0.12022688127569792</v>
      </c>
      <c r="S39" s="27">
        <v>2.3066467053020512</v>
      </c>
      <c r="T39" s="27">
        <v>1.4073016491326085</v>
      </c>
      <c r="U39" s="27">
        <v>2.0869437314391392</v>
      </c>
      <c r="V39" s="27">
        <v>3.0233747097147878</v>
      </c>
      <c r="W39" s="27">
        <v>-0.96213714804181949</v>
      </c>
      <c r="X39" s="27"/>
      <c r="Y39" s="27">
        <v>0.37379998429991623</v>
      </c>
      <c r="Z39" s="27">
        <v>-7.1296410729691173</v>
      </c>
      <c r="AA39" s="27">
        <v>5.0221766597358775</v>
      </c>
      <c r="AB39" s="27">
        <v>-7.3516828701109542</v>
      </c>
      <c r="AC39" s="27">
        <v>1.3548700463892782</v>
      </c>
      <c r="AD39" s="27">
        <v>-0.83336487610512489</v>
      </c>
      <c r="AE39" s="27">
        <v>3.7974209411989035</v>
      </c>
      <c r="AF39" s="27">
        <v>0.43226879275835017</v>
      </c>
      <c r="AG39" s="27">
        <v>2.0022352050580006</v>
      </c>
      <c r="AH39" s="27">
        <v>-16.829197224717738</v>
      </c>
      <c r="AI39" s="27">
        <v>2.2660365628124346</v>
      </c>
      <c r="AJ39" s="27">
        <v>-2.1462855823506377E-2</v>
      </c>
      <c r="AK39" s="27">
        <v>1.2308732768730124</v>
      </c>
      <c r="AL39" s="31">
        <v>4.1715170358077591</v>
      </c>
      <c r="AM39" s="27"/>
      <c r="AN39" s="27"/>
      <c r="AO39" s="27"/>
      <c r="AP39" s="27">
        <v>5.0261869237249179</v>
      </c>
      <c r="AQ39" s="27">
        <v>4.3617597633961669</v>
      </c>
      <c r="AR39" s="27">
        <v>4.0505654773307587</v>
      </c>
      <c r="AS39" s="27">
        <v>3.0373317870068473</v>
      </c>
      <c r="AT39" s="31">
        <v>-2.3048319814398588</v>
      </c>
      <c r="AU39" s="27"/>
      <c r="AV39" s="27"/>
      <c r="AW39" s="27">
        <v>16.833048229376768</v>
      </c>
      <c r="AX39" s="27">
        <v>4.8094582328030544</v>
      </c>
      <c r="AY39" s="27">
        <v>-9.5429019062669536</v>
      </c>
      <c r="AZ39" s="27">
        <v>4.7744115627351036</v>
      </c>
      <c r="BA39" s="27">
        <v>-6.7043965035199715</v>
      </c>
      <c r="BB39" s="31">
        <v>1.5437028148205245</v>
      </c>
      <c r="BC39" s="27">
        <v>-7.8370233518633148</v>
      </c>
      <c r="BD39" s="27">
        <v>15.260034306832893</v>
      </c>
      <c r="BE39" s="31">
        <v>-8.9631671742340657E-2</v>
      </c>
      <c r="BF39" s="31">
        <v>1.8672168125524635</v>
      </c>
      <c r="BG39" s="27"/>
      <c r="BH39" s="27">
        <v>6.0102218924956485</v>
      </c>
      <c r="BI39" s="27">
        <v>-0.52183906400898872</v>
      </c>
      <c r="BJ39" s="27">
        <v>2.0907624615021492</v>
      </c>
      <c r="BK39" s="27">
        <v>12.601029639203576</v>
      </c>
      <c r="BL39" s="27">
        <v>1.7415674106695977</v>
      </c>
      <c r="BM39" s="27">
        <v>-4.6825344193181628</v>
      </c>
      <c r="BN39" s="27">
        <v>-0.68443406612074265</v>
      </c>
      <c r="BO39" s="27">
        <v>0.80913033023364278</v>
      </c>
      <c r="BP39" s="27">
        <v>3.4007671785627247</v>
      </c>
      <c r="BQ39" s="27">
        <v>3.3363802559414957</v>
      </c>
      <c r="BR39" s="27">
        <v>12.02950801486493</v>
      </c>
      <c r="BS39" s="27">
        <v>5.9389913427180252</v>
      </c>
      <c r="BT39" s="31">
        <v>-12.455499258922288</v>
      </c>
      <c r="BU39" s="27">
        <v>-0.91031092045869011</v>
      </c>
      <c r="BV39" s="27">
        <v>-15.1157524510102</v>
      </c>
      <c r="BW39" s="27">
        <v>-5.1308844927125179</v>
      </c>
      <c r="BX39" s="27">
        <v>1.6791010236059556</v>
      </c>
      <c r="BY39" s="31">
        <v>-1.1252042482361335</v>
      </c>
      <c r="BZ39" s="31">
        <v>0.5135135186475015</v>
      </c>
      <c r="CA39" s="31">
        <v>4.6832212415467867</v>
      </c>
      <c r="CB39" s="31">
        <v>-14.295776674742166</v>
      </c>
      <c r="CC39" s="27">
        <v>2.7209286574818803</v>
      </c>
      <c r="CD39" s="27">
        <v>5.7742082960232644</v>
      </c>
      <c r="CE39" s="27">
        <v>-6.9138185959727316E-2</v>
      </c>
      <c r="CF39" s="27">
        <v>-3.0666809571327724</v>
      </c>
      <c r="CG39" s="27">
        <v>6.452351732766104</v>
      </c>
      <c r="CH39" s="27">
        <v>2.2596957737061274</v>
      </c>
      <c r="CI39" s="27">
        <v>6.2826875018489048</v>
      </c>
      <c r="CJ39" s="27">
        <v>11.363067099765022</v>
      </c>
      <c r="CK39" s="27">
        <v>0.60424344581195832</v>
      </c>
      <c r="CL39" s="27">
        <v>9.3811886280037449E-2</v>
      </c>
      <c r="CM39" s="27">
        <v>-0.79344539711595496</v>
      </c>
      <c r="CN39" s="27">
        <v>-0.39212438063025434</v>
      </c>
      <c r="CO39" s="27">
        <v>1.7148313095119772</v>
      </c>
      <c r="CP39" s="27"/>
      <c r="CQ39" s="27">
        <v>0.58775581099999996</v>
      </c>
      <c r="CR39" s="27">
        <v>-4.8419949989306872</v>
      </c>
      <c r="CS39" s="27">
        <v>-2.7033274011877162</v>
      </c>
      <c r="CT39" s="27">
        <v>-1.1285847879196176</v>
      </c>
      <c r="CU39" s="27">
        <v>-3.9768527012749355</v>
      </c>
      <c r="CV39" s="27">
        <v>8.2756137240700856</v>
      </c>
      <c r="CW39" s="27">
        <v>4.4455629399082541</v>
      </c>
      <c r="CX39" s="27">
        <v>0.20891082596428134</v>
      </c>
      <c r="CY39" s="27">
        <v>2.7515907742226231</v>
      </c>
      <c r="CZ39" s="31">
        <v>2.3214313066156622</v>
      </c>
      <c r="DA39" s="31">
        <v>-4.1760046805517366</v>
      </c>
      <c r="DB39" s="31">
        <v>-0.35997920482104817</v>
      </c>
      <c r="DC39" s="31">
        <v>2.4597389226587607</v>
      </c>
      <c r="DD39" s="31">
        <v>3.0392603590826628</v>
      </c>
      <c r="DE39" s="31">
        <v>18.655072830470143</v>
      </c>
      <c r="DF39" s="31">
        <v>-23.42081010111897</v>
      </c>
      <c r="DG39" s="27">
        <v>-2.0947408004945545</v>
      </c>
      <c r="DH39" s="31">
        <v>-1.1807248761064981</v>
      </c>
      <c r="DI39" s="31">
        <v>-3.0115994101823973</v>
      </c>
      <c r="DJ39" s="31">
        <v>-0.43079937519707734</v>
      </c>
      <c r="DK39" s="31">
        <v>2.7222803745583057</v>
      </c>
      <c r="DL39" s="27">
        <v>0.12084403568040081</v>
      </c>
      <c r="DM39" s="27">
        <v>-7.56981899350947</v>
      </c>
      <c r="DN39" s="31">
        <v>1.713200792749392</v>
      </c>
      <c r="DO39" s="31">
        <v>2.0805301157627687</v>
      </c>
      <c r="DT39" s="27">
        <v>2.2259008037116335</v>
      </c>
      <c r="DU39" s="27">
        <v>4.153628962547673</v>
      </c>
      <c r="DV39" s="27">
        <v>-0.60418831955246777</v>
      </c>
      <c r="DW39" s="27">
        <v>-3.0011583028085487</v>
      </c>
      <c r="DX39" s="31">
        <v>-8.8605615565172773</v>
      </c>
      <c r="DY39" s="31">
        <v>-4.5314481035959142</v>
      </c>
      <c r="DZ39" s="31">
        <v>1.1647389258744756</v>
      </c>
      <c r="EA39" s="31">
        <v>-0.88887597086980685</v>
      </c>
      <c r="EB39" s="27">
        <v>5.6732544010000003</v>
      </c>
      <c r="EG39" s="27">
        <v>4.7146908920312036</v>
      </c>
      <c r="EH39" s="27">
        <v>0.73796476855532145</v>
      </c>
      <c r="EI39" s="27">
        <v>-5.3601448534055685</v>
      </c>
      <c r="EJ39" s="31">
        <v>-6.5423183570022854</v>
      </c>
      <c r="EK39" s="31">
        <v>-3.2083257882721261</v>
      </c>
      <c r="EL39" s="31">
        <v>6.8631626591230344</v>
      </c>
      <c r="EN39" s="31">
        <v>1.4666101114003904</v>
      </c>
      <c r="EO39" s="31">
        <v>-4.656676599949872</v>
      </c>
      <c r="EP39" s="31">
        <v>-3.8427631755020619</v>
      </c>
      <c r="EQ39" s="31">
        <v>12.765543371792853</v>
      </c>
      <c r="EU39" s="27">
        <v>24.005291005291006</v>
      </c>
      <c r="EV39" s="27">
        <v>0.1300086538811307</v>
      </c>
      <c r="EW39" s="31">
        <v>-4.3313549117274803</v>
      </c>
      <c r="EX39" s="31">
        <v>6.9569213584927736</v>
      </c>
      <c r="EY39" s="31">
        <v>4.4356546996389357</v>
      </c>
      <c r="EZ39" s="27">
        <v>2.6181663436153357E-3</v>
      </c>
      <c r="FA39" s="31">
        <v>4.4106511147393945</v>
      </c>
      <c r="FB39" s="31">
        <v>4.0048340124357873</v>
      </c>
      <c r="FC39" s="31">
        <v>1.6527576622704876</v>
      </c>
      <c r="FE39" s="27">
        <v>-1.3260695155885016</v>
      </c>
      <c r="FF39" s="27">
        <v>-17.241021013821157</v>
      </c>
      <c r="FI39" s="27">
        <v>1.4006931564668479</v>
      </c>
      <c r="FJ39" s="27">
        <v>5.7836615780000002</v>
      </c>
      <c r="FM39" s="27">
        <v>-5.3785361001144167</v>
      </c>
      <c r="FN39" s="31">
        <v>4.8344547073798205</v>
      </c>
      <c r="FO39" s="31">
        <v>-2.6614211420870171</v>
      </c>
      <c r="FP39" s="31">
        <v>3.2533584267093962</v>
      </c>
      <c r="FQ39" s="31">
        <v>1.8659086273382863</v>
      </c>
      <c r="FR39" s="31">
        <v>-0.27176228032109728</v>
      </c>
      <c r="FS39" s="31">
        <v>-9.4201413619336432</v>
      </c>
      <c r="FT39" s="27">
        <v>17.902912830276875</v>
      </c>
      <c r="FV39" s="31">
        <v>-1.8011769502606301</v>
      </c>
      <c r="GB39" s="27">
        <v>-2.521211436298465</v>
      </c>
      <c r="GC39" s="27">
        <v>2.3004057084730523</v>
      </c>
      <c r="GD39" s="31">
        <v>-0.36367364595139007</v>
      </c>
      <c r="GE39" s="31">
        <v>-2.4789306405282874</v>
      </c>
      <c r="GH39" s="31">
        <v>-14.55825299714828</v>
      </c>
      <c r="GI39" s="31">
        <v>6.7330057829143142</v>
      </c>
      <c r="GJ39" s="27">
        <v>2.5653144569999999</v>
      </c>
      <c r="GK39" s="31">
        <v>11.647408258593138</v>
      </c>
      <c r="GL39" s="31">
        <v>-0.40745612022962119</v>
      </c>
      <c r="GM39" s="27">
        <v>0.92458053100000004</v>
      </c>
      <c r="GN39" s="31">
        <v>-31.55239822222493</v>
      </c>
      <c r="GO39" s="27">
        <v>-1.0941249340000001</v>
      </c>
      <c r="GP39" s="27">
        <v>-0.81321912115800421</v>
      </c>
      <c r="GQ39" s="27">
        <v>2.867612224318572</v>
      </c>
      <c r="GR39" s="31">
        <v>2.8066121378035103</v>
      </c>
      <c r="GS39" s="31">
        <v>-2.3579103750826058</v>
      </c>
      <c r="GT39" s="31">
        <v>-3.0153951224362374</v>
      </c>
      <c r="GU39" s="31">
        <v>1.8000032963812584</v>
      </c>
      <c r="GY39" s="27">
        <v>3.986574801515097</v>
      </c>
      <c r="GZ39" s="27">
        <v>-10.407279074300725</v>
      </c>
      <c r="HA39" s="27">
        <v>8.4502641129724498</v>
      </c>
      <c r="HB39" s="27">
        <v>1.6961153022826858</v>
      </c>
      <c r="HC39" s="27">
        <v>-9.1040483104807493</v>
      </c>
      <c r="HD39" s="27">
        <v>3.6741334032970974</v>
      </c>
      <c r="HE39" s="27">
        <v>3.3095475472774805</v>
      </c>
      <c r="HF39" s="31">
        <v>-2.611260881649824</v>
      </c>
      <c r="HG39" s="31">
        <v>-2.068183279389757</v>
      </c>
      <c r="HH39" s="27">
        <v>-3.3396590507123514</v>
      </c>
      <c r="HI39" s="31">
        <v>0.44628480944031157</v>
      </c>
      <c r="HJ39" s="27">
        <v>-2.2437437440033237</v>
      </c>
      <c r="HK39" s="27">
        <v>-8.9843617398573947</v>
      </c>
      <c r="HL39" s="31">
        <v>7.4483608840210769</v>
      </c>
      <c r="HP39" s="27">
        <v>-7.5095309546581612</v>
      </c>
      <c r="HQ39" s="27">
        <v>-9.9932764994346783</v>
      </c>
      <c r="HR39" s="31">
        <v>-2.8874470946263942</v>
      </c>
      <c r="HS39" s="31">
        <v>1.3068387028719375</v>
      </c>
      <c r="HT39" s="31">
        <v>5.3578799202690375</v>
      </c>
      <c r="HU39" s="31">
        <v>-3.0220385831987162</v>
      </c>
      <c r="HV39" s="31">
        <v>0.71184835714972472</v>
      </c>
      <c r="HW39" s="27">
        <v>0.85614570836514137</v>
      </c>
      <c r="HX39" s="27">
        <v>0.17430005639869073</v>
      </c>
      <c r="HY39" s="27">
        <v>1.5370270523520135</v>
      </c>
      <c r="HZ39" s="27">
        <v>17.105364351309383</v>
      </c>
      <c r="IA39" s="31">
        <v>-1.6763367315264954</v>
      </c>
      <c r="IB39" s="31">
        <v>-0.60434094033688934</v>
      </c>
      <c r="IC39" s="31">
        <v>3.1261991428096492</v>
      </c>
      <c r="ID39" s="31">
        <v>11.253980362537774</v>
      </c>
      <c r="IE39" s="27">
        <v>-1.7391304347826098</v>
      </c>
      <c r="IF39" s="27">
        <v>16.49174700951701</v>
      </c>
      <c r="IG39" s="27">
        <v>-17.504749905209472</v>
      </c>
      <c r="IH39" s="27">
        <v>39.919354838709673</v>
      </c>
      <c r="II39" s="27">
        <v>-0.31055900621118626</v>
      </c>
      <c r="IJ39" s="31">
        <v>-1.3994373157930395</v>
      </c>
      <c r="IK39" s="47">
        <v>7.0869263954523865</v>
      </c>
      <c r="IL39" s="31">
        <v>-1.802879305294991</v>
      </c>
      <c r="IM39" s="27">
        <v>11.65732667</v>
      </c>
      <c r="IN39" s="31">
        <v>0.89273227149544443</v>
      </c>
      <c r="IO39" s="31">
        <v>1.9721571783034797</v>
      </c>
      <c r="IP39" s="31">
        <v>-3.7833248310801593</v>
      </c>
      <c r="IQ39" s="31">
        <v>-1.63875572683293</v>
      </c>
      <c r="IR39" s="31">
        <v>-3.4342179806146289</v>
      </c>
      <c r="IS39" s="27">
        <f>AVERAGE($C39:$IR39)</f>
        <v>0.44105725744336766</v>
      </c>
      <c r="IT39" s="27">
        <f t="shared" si="11"/>
        <v>57.627611853163891</v>
      </c>
      <c r="IU39" s="27">
        <f t="shared" si="12"/>
        <v>7.5912852570012079</v>
      </c>
      <c r="IV39" s="27">
        <f>AVERAGE($C$38:$IR$40)</f>
        <v>-4.1563199190017129E-2</v>
      </c>
    </row>
    <row r="40" spans="1:256" s="19" customFormat="1" ht="13.15" x14ac:dyDescent="0.4">
      <c r="B40" s="19" t="s">
        <v>10</v>
      </c>
      <c r="C40" s="27">
        <v>8.7773270287881289</v>
      </c>
      <c r="D40" s="27">
        <v>-4.3421170544856942</v>
      </c>
      <c r="E40" s="27">
        <v>9.4390018736268289</v>
      </c>
      <c r="F40" s="27"/>
      <c r="G40" s="27">
        <v>3.3297897802875065</v>
      </c>
      <c r="H40" s="27">
        <v>4.3455066348147442</v>
      </c>
      <c r="I40" s="27"/>
      <c r="J40" s="27">
        <v>-3.3372736712269369</v>
      </c>
      <c r="K40" s="27">
        <v>-5.56090531843404</v>
      </c>
      <c r="L40" s="27">
        <v>2.1957202420035848</v>
      </c>
      <c r="M40" s="27"/>
      <c r="N40" s="27">
        <v>1.7159415591440741</v>
      </c>
      <c r="O40" s="27">
        <v>2.9271913534483884</v>
      </c>
      <c r="P40" s="27">
        <v>-25.566416044403461</v>
      </c>
      <c r="Q40" s="27">
        <v>-3.4902671330537816</v>
      </c>
      <c r="R40" s="27">
        <v>-0.16137332908418012</v>
      </c>
      <c r="S40" s="27">
        <v>0.78429638003931768</v>
      </c>
      <c r="T40" s="27">
        <v>5.6315842651789128</v>
      </c>
      <c r="U40" s="27">
        <v>-1.0353861762297689</v>
      </c>
      <c r="V40" s="27">
        <v>-1.9008301702497898</v>
      </c>
      <c r="W40" s="27">
        <v>3.1997884694897616</v>
      </c>
      <c r="X40" s="27"/>
      <c r="Y40" s="27">
        <v>-9.7188253479898012</v>
      </c>
      <c r="Z40" s="27">
        <v>-6.0311076482347907</v>
      </c>
      <c r="AA40" s="27">
        <v>-4.2240106876231813</v>
      </c>
      <c r="AB40" s="27">
        <v>-11.604841369059727</v>
      </c>
      <c r="AC40" s="27">
        <v>7.852391763213773</v>
      </c>
      <c r="AD40" s="27">
        <v>-8.5024352858942045</v>
      </c>
      <c r="AE40" s="27">
        <v>-1.8727462612422752</v>
      </c>
      <c r="AF40" s="27">
        <v>-0.73793682925461512</v>
      </c>
      <c r="AG40" s="27">
        <v>6.7650353926657747</v>
      </c>
      <c r="AH40" s="27">
        <v>21.246987044439749</v>
      </c>
      <c r="AI40" s="27">
        <v>3.8975931653294493</v>
      </c>
      <c r="AJ40" s="27">
        <v>-1.3183704019505527</v>
      </c>
      <c r="AK40" s="27">
        <v>1.6219225450601948</v>
      </c>
      <c r="AL40" s="31">
        <v>0.38330897558918053</v>
      </c>
      <c r="AM40" s="27"/>
      <c r="AN40" s="27"/>
      <c r="AO40" s="27"/>
      <c r="AP40" s="27">
        <v>-0.2076088711801316</v>
      </c>
      <c r="AQ40" s="27">
        <v>-3.2416415612462446</v>
      </c>
      <c r="AR40" s="27">
        <v>0.36624863618099912</v>
      </c>
      <c r="AS40" s="27">
        <v>2.3145591067190052</v>
      </c>
      <c r="AT40" s="31">
        <v>-8.5338292953615955</v>
      </c>
      <c r="AU40" s="27"/>
      <c r="AV40" s="27"/>
      <c r="AW40" s="27">
        <v>-13.451178451178446</v>
      </c>
      <c r="AX40" s="27">
        <v>1.4648146221285741</v>
      </c>
      <c r="AY40" s="27">
        <v>-0.10751611280179763</v>
      </c>
      <c r="AZ40" s="27">
        <v>-2.0663720899867011</v>
      </c>
      <c r="BA40" s="27">
        <v>1.281846861305147</v>
      </c>
      <c r="BB40" s="31">
        <v>2.373960856124735</v>
      </c>
      <c r="BC40" s="27">
        <v>5.3102851644146298</v>
      </c>
      <c r="BD40" s="27">
        <v>14.648664518957343</v>
      </c>
      <c r="BE40" s="31">
        <v>-0.18000354000443641</v>
      </c>
      <c r="BF40" s="31">
        <v>2.5768354868415999</v>
      </c>
      <c r="BG40" s="27"/>
      <c r="BH40" s="27">
        <v>6.6693873328759201</v>
      </c>
      <c r="BI40" s="27">
        <v>2.0907624615021492</v>
      </c>
      <c r="BJ40" s="27">
        <v>-1.9111336426796521</v>
      </c>
      <c r="BK40" s="27">
        <v>9.2132759870483518</v>
      </c>
      <c r="BL40" s="27">
        <v>-2.3956386292834808</v>
      </c>
      <c r="BM40" s="27">
        <v>1.3515884637496089</v>
      </c>
      <c r="BN40" s="27">
        <v>3.6648902613375389</v>
      </c>
      <c r="BO40" s="27">
        <v>-0.82680851414654866</v>
      </c>
      <c r="BP40" s="27">
        <v>-0.42995754079642179</v>
      </c>
      <c r="BQ40" s="27">
        <v>2.5466893039049365</v>
      </c>
      <c r="BR40" s="27">
        <v>1.9072269296393829</v>
      </c>
      <c r="BS40" s="27">
        <v>7.3052874087759401</v>
      </c>
      <c r="BT40" s="31">
        <v>10.52848517770375</v>
      </c>
      <c r="BU40" s="27">
        <v>1.7704170895501248</v>
      </c>
      <c r="BV40" s="27">
        <v>-9.9899299939010255E-2</v>
      </c>
      <c r="BW40" s="27">
        <v>-0.62666663486743435</v>
      </c>
      <c r="BX40" s="27">
        <v>6.5709977313140877</v>
      </c>
      <c r="BY40" s="31">
        <v>-1.535382671454788</v>
      </c>
      <c r="BZ40" s="31">
        <v>7.4535045064861194</v>
      </c>
      <c r="CA40" s="31">
        <v>-5.9835446920456832</v>
      </c>
      <c r="CB40" s="31">
        <v>-5.5393112166295611</v>
      </c>
      <c r="CC40" s="27">
        <v>2.2223189146613809</v>
      </c>
      <c r="CD40" s="27">
        <v>8.5051252758233673</v>
      </c>
      <c r="CE40" s="27">
        <v>5.7129747802569852</v>
      </c>
      <c r="CF40" s="27">
        <v>-3.6803031622554938</v>
      </c>
      <c r="CG40" s="27">
        <v>0.92747087553373131</v>
      </c>
      <c r="CH40" s="27">
        <v>-3.8041321460940303</v>
      </c>
      <c r="CI40" s="27">
        <v>7.2234128559717448</v>
      </c>
      <c r="CJ40" s="27">
        <v>13.246339976650257</v>
      </c>
      <c r="CK40" s="27">
        <v>0.90604738319985945</v>
      </c>
      <c r="CL40" s="27">
        <v>2.0314130746575731</v>
      </c>
      <c r="CM40" s="27">
        <v>0.53968194815061654</v>
      </c>
      <c r="CN40" s="27">
        <v>1.9173189247546629</v>
      </c>
      <c r="CO40" s="27">
        <v>3.092593184628134</v>
      </c>
      <c r="CP40" s="27"/>
      <c r="CQ40" s="27">
        <v>2.1225213360000001</v>
      </c>
      <c r="CR40" s="27">
        <v>6.2727569990608245</v>
      </c>
      <c r="CS40" s="27">
        <v>-4.1059251314980116</v>
      </c>
      <c r="CT40" s="27">
        <v>-1.6972620343336797</v>
      </c>
      <c r="CU40" s="27">
        <v>0.39338728268081269</v>
      </c>
      <c r="CV40" s="27">
        <v>-0.17457210605884566</v>
      </c>
      <c r="CW40" s="27"/>
      <c r="CX40" s="27">
        <v>5.0360260480688535</v>
      </c>
      <c r="CY40" s="27">
        <v>-1.3579413034201848</v>
      </c>
      <c r="CZ40" s="31">
        <v>-1.1418854964508673</v>
      </c>
      <c r="DA40" s="31">
        <v>7.5992967642198428</v>
      </c>
      <c r="DB40" s="31">
        <v>3.7217865003954298</v>
      </c>
      <c r="DC40" s="31">
        <v>3.1828312829722982</v>
      </c>
      <c r="DD40" s="31">
        <v>4.3354236616837794</v>
      </c>
      <c r="DE40" s="31">
        <v>-5.5970929740362996</v>
      </c>
      <c r="DF40" s="31">
        <v>-11.592049487367406</v>
      </c>
      <c r="DG40" s="27">
        <v>-1.8347299425696573</v>
      </c>
      <c r="DH40" s="31">
        <v>1.4295156120708752</v>
      </c>
      <c r="DI40" s="31">
        <v>-6.4279679433512431</v>
      </c>
      <c r="DJ40" s="31">
        <v>1.9555577528956425</v>
      </c>
      <c r="DK40" s="31">
        <v>6.4990751972131111</v>
      </c>
      <c r="DL40" s="27">
        <v>-5.7644130065958699</v>
      </c>
      <c r="DM40" s="27">
        <v>-8.0854153531904842</v>
      </c>
      <c r="DN40" s="31">
        <v>1.5169397880424818</v>
      </c>
      <c r="DO40" s="31">
        <v>-2.3725353437220043</v>
      </c>
      <c r="DT40" s="27">
        <v>-1.0712641710627802</v>
      </c>
      <c r="DU40" s="27">
        <v>3.4480115685376678</v>
      </c>
      <c r="DV40" s="27">
        <v>-5.602866031856979</v>
      </c>
      <c r="DW40" s="27">
        <v>-1.8168054104915621</v>
      </c>
      <c r="DX40" s="31">
        <v>-2.6866263848593808</v>
      </c>
      <c r="DY40" s="31">
        <v>-1.9825389550854888</v>
      </c>
      <c r="DZ40" s="31">
        <v>1.383137509385457</v>
      </c>
      <c r="EA40" s="31">
        <v>-0.46060265545362356</v>
      </c>
      <c r="EB40" s="27">
        <v>-3.4180499790000001</v>
      </c>
      <c r="EG40" s="27">
        <v>-12.13625028585974</v>
      </c>
      <c r="EH40" s="27">
        <v>0.73734858224931976</v>
      </c>
      <c r="EI40" s="27">
        <v>-7.9295937861762589</v>
      </c>
      <c r="EJ40" s="31">
        <v>1.2300617483789189</v>
      </c>
      <c r="EK40" s="31">
        <v>2.3852767462673174</v>
      </c>
      <c r="EL40" s="31">
        <v>7.5216681577641165</v>
      </c>
      <c r="EN40" s="31">
        <v>3.5308924898111771</v>
      </c>
      <c r="EO40" s="31">
        <v>7.5790578269133047</v>
      </c>
      <c r="EP40" s="31">
        <v>-9.9803632632104016</v>
      </c>
      <c r="EQ40" s="31">
        <v>12.395435673571619</v>
      </c>
      <c r="EU40" s="27">
        <v>-10.503255055356675</v>
      </c>
      <c r="EV40" s="27">
        <v>1.8749457134483061</v>
      </c>
      <c r="EW40" s="31">
        <v>-19.039756009842833</v>
      </c>
      <c r="EX40" s="31">
        <v>3.5928535087720759</v>
      </c>
      <c r="EZ40" s="27">
        <v>-1.6085975408364206E-3</v>
      </c>
      <c r="FA40" s="31">
        <v>0.8703701431980404</v>
      </c>
      <c r="FB40" s="31">
        <v>3.7429602179585908</v>
      </c>
      <c r="FC40" s="31">
        <v>1.4947253846042896</v>
      </c>
      <c r="FE40" s="27">
        <v>-2.4535958353161802</v>
      </c>
      <c r="FF40" s="27">
        <v>-2.3365998400853516</v>
      </c>
      <c r="FI40" s="27">
        <v>3.4507838475180908</v>
      </c>
      <c r="FJ40" s="27">
        <v>4.4072815060000003</v>
      </c>
      <c r="FM40" s="27">
        <v>9.4683283994167589</v>
      </c>
      <c r="FN40" s="31">
        <v>1.5981162631754753</v>
      </c>
      <c r="FO40" s="31">
        <v>-2.5951844352178455</v>
      </c>
      <c r="FP40" s="31">
        <v>1.9622410165058835</v>
      </c>
      <c r="FQ40" s="31">
        <v>-1.9351942858577109</v>
      </c>
      <c r="FR40" s="31">
        <v>7.6261462193429885</v>
      </c>
      <c r="FS40" s="31">
        <v>-9.4498939699847124</v>
      </c>
      <c r="FT40" s="27">
        <v>13.930326782069248</v>
      </c>
      <c r="FV40" s="31">
        <v>3.9588444740043194</v>
      </c>
      <c r="GB40" s="27">
        <v>-1.1330161780690351</v>
      </c>
      <c r="GC40" s="27">
        <v>-2.8572654571273559</v>
      </c>
      <c r="GD40" s="31">
        <v>-1.1130654764475834</v>
      </c>
      <c r="GE40" s="31">
        <v>-0.60963904583168915</v>
      </c>
      <c r="GH40" s="31">
        <v>-8.6941014101009628</v>
      </c>
      <c r="GI40" s="31">
        <v>10.481510830644236</v>
      </c>
      <c r="GJ40" s="27">
        <v>3.9726762629999999</v>
      </c>
      <c r="GK40" s="31">
        <v>-0.59650527726266001</v>
      </c>
      <c r="GL40" s="31">
        <v>-1.5794811287713206</v>
      </c>
      <c r="GM40" s="27">
        <v>-0.52789567900000001</v>
      </c>
      <c r="GN40" s="31">
        <v>1.3333707396358419</v>
      </c>
      <c r="GO40" s="27">
        <v>0.98553183099999997</v>
      </c>
      <c r="GP40" s="27">
        <v>-4.8888641594965643</v>
      </c>
      <c r="GQ40" s="27">
        <v>0.29962384497168593</v>
      </c>
      <c r="GR40" s="31">
        <v>5.2690348110149055</v>
      </c>
      <c r="GS40" s="31">
        <v>-0.33638614219808627</v>
      </c>
      <c r="GT40" s="31">
        <v>-3.0203342055550531</v>
      </c>
      <c r="GU40" s="31">
        <v>1.7155727205989901</v>
      </c>
      <c r="GY40" s="27">
        <v>0.27559583236889118</v>
      </c>
      <c r="GZ40" s="27">
        <v>2.7952403490274946</v>
      </c>
      <c r="HA40" s="27">
        <v>-8.6831180984624048</v>
      </c>
      <c r="HB40" s="27">
        <v>-0.2722965135279698</v>
      </c>
      <c r="HC40" s="27">
        <v>-0.97078147020442929</v>
      </c>
      <c r="HD40" s="27">
        <v>4.5933480221322709</v>
      </c>
      <c r="HE40" s="27">
        <v>3.7245073420564268</v>
      </c>
      <c r="HF40" s="31">
        <v>-1.2196859180433894</v>
      </c>
      <c r="HG40" s="31">
        <v>-3.9752667301882538</v>
      </c>
      <c r="HH40" s="27">
        <v>-0.48952702336015896</v>
      </c>
      <c r="HI40" s="31">
        <v>0.75167723615059412</v>
      </c>
      <c r="HJ40" s="27">
        <v>-2.0704216850379376</v>
      </c>
      <c r="HK40" s="27">
        <v>-7.0591731643167011</v>
      </c>
      <c r="HL40" s="31">
        <v>7.8612158982060754</v>
      </c>
      <c r="HP40" s="27">
        <v>11.372501397685731</v>
      </c>
      <c r="HQ40" s="27">
        <v>3.2407006681166584</v>
      </c>
      <c r="HR40" s="31">
        <v>-2.7268464998392083</v>
      </c>
      <c r="HS40" s="31">
        <v>3.368350116877239</v>
      </c>
      <c r="HT40" s="31">
        <v>4.3358343925671949</v>
      </c>
      <c r="HU40" s="31">
        <v>2.4008620840801909</v>
      </c>
      <c r="HV40" s="31">
        <v>6.9369336129117221</v>
      </c>
      <c r="HW40" s="27">
        <v>5.865242817187899</v>
      </c>
      <c r="HX40" s="27">
        <v>6.2241917695789795</v>
      </c>
      <c r="HY40" s="27">
        <v>8.3411146094431778</v>
      </c>
      <c r="HZ40" s="27">
        <v>4.1815137449938922</v>
      </c>
      <c r="IA40" s="31">
        <v>0.84724135811466983</v>
      </c>
      <c r="IB40" s="31">
        <v>0.62100772739484</v>
      </c>
      <c r="IC40" s="31">
        <v>7.5834913494878808</v>
      </c>
      <c r="ID40" s="31">
        <v>6.102647721458343</v>
      </c>
      <c r="IE40" s="27">
        <v>26.548672566371678</v>
      </c>
      <c r="IF40" s="27">
        <v>-14.619883040935665</v>
      </c>
      <c r="IG40" s="27">
        <v>-9.4594594594594525</v>
      </c>
      <c r="IH40" s="27">
        <v>-13.544668587896258</v>
      </c>
      <c r="II40" s="27">
        <v>-3.4267912772585674</v>
      </c>
      <c r="IJ40" s="31">
        <v>-1.1783475533084675</v>
      </c>
      <c r="IK40" s="47">
        <v>4.3431414498358079</v>
      </c>
      <c r="IL40" s="31">
        <v>5.0007244785165161</v>
      </c>
      <c r="IM40" s="27">
        <v>11.578567720000001</v>
      </c>
      <c r="IN40" s="31">
        <v>-3.7319435857050332</v>
      </c>
      <c r="IO40" s="31">
        <v>0.28062814640148481</v>
      </c>
      <c r="IP40" s="31">
        <v>-1.5955304374106971</v>
      </c>
      <c r="IQ40" s="31">
        <v>4.8725622697686655</v>
      </c>
      <c r="IR40" s="31">
        <v>-5.0308316719462347</v>
      </c>
      <c r="IS40" s="27">
        <f>AVERAGE(C40:IR40)</f>
        <v>0.66610603178535033</v>
      </c>
      <c r="IT40" s="27">
        <f t="shared" si="11"/>
        <v>38.867253247602491</v>
      </c>
      <c r="IU40" s="27">
        <f t="shared" si="12"/>
        <v>6.234360692773758</v>
      </c>
      <c r="IV40" s="27">
        <f>VAR($C$38:$IR$40)</f>
        <v>52.144095305528424</v>
      </c>
    </row>
    <row r="41" spans="1:256" s="19" customFormat="1" ht="13.5" thickBot="1" x14ac:dyDescent="0.45">
      <c r="B41" s="19" t="s">
        <v>11</v>
      </c>
      <c r="C41" s="27">
        <v>7.4419151651776039</v>
      </c>
      <c r="D41" s="27">
        <v>-3.0714522003453926</v>
      </c>
      <c r="E41" s="27">
        <v>12.275556341085437</v>
      </c>
      <c r="F41" s="27"/>
      <c r="G41" s="27">
        <v>2.160938704610138</v>
      </c>
      <c r="H41" s="27">
        <v>-8.0118365843393828</v>
      </c>
      <c r="I41" s="27"/>
      <c r="J41" s="27">
        <v>6.520010896698758</v>
      </c>
      <c r="K41" s="27">
        <v>2.0544151488445017</v>
      </c>
      <c r="L41" s="27">
        <v>-2.1253679684310356</v>
      </c>
      <c r="M41" s="27"/>
      <c r="N41" s="27">
        <v>0.65696034421218741</v>
      </c>
      <c r="O41" s="27">
        <v>-0.64831826734342846</v>
      </c>
      <c r="P41" s="27">
        <v>7.3171969897369182</v>
      </c>
      <c r="Q41" s="27">
        <v>7.5910641170999105</v>
      </c>
      <c r="R41" s="27">
        <v>0.75390596718134528</v>
      </c>
      <c r="S41" s="27">
        <v>4.6912043362259404</v>
      </c>
      <c r="T41" s="27">
        <v>6.1915995908324639</v>
      </c>
      <c r="U41" s="27">
        <v>-1.0339241276605793</v>
      </c>
      <c r="V41" s="27">
        <v>0.36313947158610471</v>
      </c>
      <c r="W41" s="27">
        <v>1.0780410874971391</v>
      </c>
      <c r="X41" s="27"/>
      <c r="Y41" s="27">
        <v>-5.5625219360145195</v>
      </c>
      <c r="Z41" s="27">
        <v>1.0514938858642964</v>
      </c>
      <c r="AA41" s="27">
        <v>-4.058663590064759</v>
      </c>
      <c r="AB41" s="27">
        <v>-4.476264480276515</v>
      </c>
      <c r="AC41" s="27">
        <v>2.1500376298899226</v>
      </c>
      <c r="AD41" s="27">
        <v>3.7974209411989035</v>
      </c>
      <c r="AE41" s="27">
        <v>1.9084873874367858</v>
      </c>
      <c r="AF41" s="27">
        <v>0.58392950718277881</v>
      </c>
      <c r="AG41" s="27">
        <v>-0.82846087353306563</v>
      </c>
      <c r="AH41" s="27">
        <v>18.742313035735904</v>
      </c>
      <c r="AI41" s="27">
        <v>-2.1462855823506377E-2</v>
      </c>
      <c r="AJ41" s="27">
        <v>8.898899775732815</v>
      </c>
      <c r="AK41" s="27">
        <v>1.8096699039293673</v>
      </c>
      <c r="AL41" s="31">
        <v>3.9326857924771419</v>
      </c>
      <c r="AM41" s="27"/>
      <c r="AN41" s="27"/>
      <c r="AO41" s="27"/>
      <c r="AP41" s="27">
        <v>0.97663617885332954</v>
      </c>
      <c r="AQ41" s="27">
        <v>9.895931707877903</v>
      </c>
      <c r="AR41" s="27">
        <v>5.2636577430671849</v>
      </c>
      <c r="AS41" s="27">
        <v>1.4667454533517255</v>
      </c>
      <c r="AT41" s="31">
        <v>-3.278961952315218</v>
      </c>
      <c r="AU41" s="27"/>
      <c r="AV41" s="27"/>
      <c r="AW41" s="27">
        <v>6.2792877225866794</v>
      </c>
      <c r="AX41" s="27">
        <v>5.5741652732420821</v>
      </c>
      <c r="AY41" s="27">
        <v>4.7744115627351036</v>
      </c>
      <c r="AZ41" s="27">
        <v>2.4350104553179541</v>
      </c>
      <c r="BA41" s="27">
        <v>-0.51310599812356417</v>
      </c>
      <c r="BB41" s="31">
        <v>-1.2718495144223074</v>
      </c>
      <c r="BC41" s="27">
        <v>7.1444821883152487</v>
      </c>
      <c r="BD41" s="27">
        <v>14.720622160190899</v>
      </c>
      <c r="BE41" s="31">
        <v>-0.7214041891856926</v>
      </c>
      <c r="BF41" s="31">
        <v>0.84437056983512893</v>
      </c>
      <c r="BG41" s="27"/>
      <c r="BH41" s="27">
        <v>7.2670926211260145</v>
      </c>
      <c r="BI41" s="27">
        <v>-1.9111336426796521</v>
      </c>
      <c r="BJ41" s="27">
        <v>-4.6188409825109744</v>
      </c>
      <c r="BK41" s="27"/>
      <c r="BL41" s="27">
        <v>-1.8349316620101197</v>
      </c>
      <c r="BM41" s="27">
        <v>1.5314409140279706</v>
      </c>
      <c r="BN41" s="27">
        <v>2.5846806137960865</v>
      </c>
      <c r="BO41" s="27">
        <v>6.0260883084506389E-2</v>
      </c>
      <c r="BP41" s="27">
        <v>0.18138667846596679</v>
      </c>
      <c r="BQ41" s="27">
        <v>4.4271783907806173</v>
      </c>
      <c r="BR41" s="27">
        <v>8.638597557886186</v>
      </c>
      <c r="BS41" s="27">
        <v>-3.3395244549303094</v>
      </c>
      <c r="BT41" s="31">
        <v>2.2886019019837667</v>
      </c>
      <c r="BU41" s="27">
        <v>-3.4759986290119005</v>
      </c>
      <c r="BV41" s="27">
        <v>2.1051489054897621</v>
      </c>
      <c r="BW41" s="27">
        <v>-2.3996693614427578</v>
      </c>
      <c r="BX41" s="27">
        <v>3.0598457233383503</v>
      </c>
      <c r="BY41" s="31">
        <v>0.5135135186475015</v>
      </c>
      <c r="BZ41" s="31">
        <v>4.6832212415467867</v>
      </c>
      <c r="CA41" s="31">
        <v>-0.29739590820726525</v>
      </c>
      <c r="CB41" s="31">
        <v>0.30576041041054935</v>
      </c>
      <c r="CC41" s="27">
        <v>0.49626407584135723</v>
      </c>
      <c r="CD41" s="27">
        <v>6.7803631638756467</v>
      </c>
      <c r="CE41" s="27">
        <v>0.50388185160559207</v>
      </c>
      <c r="CF41" s="27">
        <v>9.6252642564975233</v>
      </c>
      <c r="CG41" s="27">
        <v>-10.65835170185202</v>
      </c>
      <c r="CH41" s="27">
        <v>9.8100514051047583</v>
      </c>
      <c r="CI41" s="27">
        <v>5.776423744594994</v>
      </c>
      <c r="CJ41" s="27">
        <v>34.654341540348724</v>
      </c>
      <c r="CK41" s="27">
        <v>0.93150178879646273</v>
      </c>
      <c r="CL41" s="27">
        <v>3.2158406604237522</v>
      </c>
      <c r="CM41" s="27">
        <v>3.2692840222671826</v>
      </c>
      <c r="CN41" s="27">
        <v>0.69709582431387584</v>
      </c>
      <c r="CO41" s="27">
        <v>-3.0330993043803822</v>
      </c>
      <c r="CP41" s="27"/>
      <c r="CQ41" s="27">
        <v>1.9826549229999999</v>
      </c>
      <c r="CR41" s="27">
        <v>-5.7539703877180663</v>
      </c>
      <c r="CS41" s="27">
        <v>1.7579742218998495</v>
      </c>
      <c r="CT41" s="27">
        <v>-1.8498820871241328</v>
      </c>
      <c r="CU41" s="27">
        <v>0.78909732726770709</v>
      </c>
      <c r="CV41" s="27">
        <v>4.2866515528474647</v>
      </c>
      <c r="CW41" s="27"/>
      <c r="CX41" s="27">
        <v>0.68816361557484385</v>
      </c>
      <c r="CY41" s="27">
        <v>-2.6165797593204587</v>
      </c>
      <c r="CZ41" s="31">
        <v>6.3929922248535442</v>
      </c>
      <c r="DA41" s="31">
        <v>10.105917044106638</v>
      </c>
      <c r="DB41" s="31">
        <v>2.4597389226587607</v>
      </c>
      <c r="DC41" s="31">
        <v>3.0392603590826628</v>
      </c>
      <c r="DD41" s="31">
        <v>4.3888932088679056</v>
      </c>
      <c r="DE41" s="31">
        <v>-20.955235695178452</v>
      </c>
      <c r="DF41" s="31">
        <v>-4.3612074968854442</v>
      </c>
      <c r="DG41" s="27">
        <v>-9.7807742376839872</v>
      </c>
      <c r="DH41" s="31">
        <v>7.0711464705873972</v>
      </c>
      <c r="DI41" s="31">
        <v>1.3152486705261479</v>
      </c>
      <c r="DJ41" s="31">
        <v>-1.1290126737106054</v>
      </c>
      <c r="DK41" s="31">
        <v>5.0142770481084176</v>
      </c>
      <c r="DL41" s="27">
        <v>-49.374212846347596</v>
      </c>
      <c r="DM41" s="27">
        <v>9.836860026958604</v>
      </c>
      <c r="DN41" s="31">
        <v>-2.1334411199971925</v>
      </c>
      <c r="DO41" s="31">
        <v>2.7241329124350067E-2</v>
      </c>
      <c r="DT41" s="27">
        <v>15.641503663532784</v>
      </c>
      <c r="DU41" s="27">
        <v>1.8656238448992335</v>
      </c>
      <c r="DV41" s="27">
        <v>-3.5373244263277592</v>
      </c>
      <c r="DW41" s="27">
        <v>15.459127904065983</v>
      </c>
      <c r="DX41" s="31">
        <v>-2.0623533301126651</v>
      </c>
      <c r="DY41" s="31">
        <v>-6.3421330147233608</v>
      </c>
      <c r="DZ41" s="31">
        <v>4.5947976156440529</v>
      </c>
      <c r="EA41" s="31">
        <v>4.5267619057259401</v>
      </c>
      <c r="EB41" s="27">
        <v>9.3297163449999996</v>
      </c>
      <c r="EG41" s="27">
        <v>7.3446793188027382</v>
      </c>
      <c r="EH41" s="27">
        <v>0.74049970471492532</v>
      </c>
      <c r="EI41" s="27">
        <v>1.5542473765986609</v>
      </c>
      <c r="EJ41" s="31">
        <v>0.51374596239937009</v>
      </c>
      <c r="EK41" s="31">
        <v>6.4018609945151406</v>
      </c>
      <c r="EL41" s="31">
        <v>7.2458981748238172</v>
      </c>
      <c r="EN41" s="31">
        <v>5.1164216065672674</v>
      </c>
      <c r="EO41" s="31">
        <v>-0.11834821139696805</v>
      </c>
      <c r="EP41" s="31">
        <v>0.85921147093259709</v>
      </c>
      <c r="EQ41" s="31">
        <v>12.039315348473888</v>
      </c>
      <c r="EU41" s="27">
        <v>-1.1625323954091105</v>
      </c>
      <c r="EV41" s="27">
        <v>-3.4621989107219142</v>
      </c>
      <c r="EW41" s="31">
        <v>-0.86250539996766129</v>
      </c>
      <c r="EX41" s="31">
        <v>2.3787612061591412</v>
      </c>
      <c r="EZ41" s="27">
        <v>9.7206900684376762E-5</v>
      </c>
      <c r="FA41" s="31">
        <v>1.6287667111374082</v>
      </c>
      <c r="FB41" s="31">
        <v>1.4457075862904123</v>
      </c>
      <c r="FC41" s="31">
        <v>-0.8685750237862111</v>
      </c>
      <c r="FE41" s="27">
        <v>2.5814700016997483</v>
      </c>
      <c r="FF41" s="27">
        <v>2.6085429178349884</v>
      </c>
      <c r="FI41" s="27">
        <v>2.8413627781804562</v>
      </c>
      <c r="FJ41" s="27">
        <v>5.5141523179999998</v>
      </c>
      <c r="FM41" s="27">
        <v>11.710841250237692</v>
      </c>
      <c r="FN41" s="31">
        <v>0.35306251525439869</v>
      </c>
      <c r="FO41" s="31">
        <v>3.2533584267093962</v>
      </c>
      <c r="FP41" s="31">
        <v>1.8659086273382863</v>
      </c>
      <c r="FQ41" s="31">
        <v>-15.2609324948617</v>
      </c>
      <c r="FR41" s="31">
        <v>6.235194144544387</v>
      </c>
      <c r="FS41" s="31">
        <v>1.0173839414978403</v>
      </c>
      <c r="FV41" s="31">
        <v>2.7809413232314562</v>
      </c>
      <c r="GB41" s="27">
        <v>1.2845121573081153</v>
      </c>
      <c r="GC41" s="27">
        <v>11.438641390564698</v>
      </c>
      <c r="GD41" s="31">
        <v>3.7590039744444415</v>
      </c>
      <c r="GE41" s="31">
        <v>-3.5442795710780683</v>
      </c>
      <c r="GH41" s="31">
        <v>-12.73066331258379</v>
      </c>
      <c r="GI41" s="31">
        <v>5.6180931688971869</v>
      </c>
      <c r="GJ41" s="27">
        <v>-1.20276688</v>
      </c>
      <c r="GK41" s="31">
        <v>-7.5337722758787145</v>
      </c>
      <c r="GL41" s="31">
        <v>-1.4549822849046157</v>
      </c>
      <c r="GM41" s="27">
        <v>4.7686866280000002</v>
      </c>
      <c r="GN41" s="31">
        <v>4.3575388757651767</v>
      </c>
      <c r="GO41" s="27">
        <v>-5.7542903220000001</v>
      </c>
      <c r="GP41" s="27">
        <v>-5.6666401131438064</v>
      </c>
      <c r="GQ41" s="27">
        <v>-0.17790708937045485</v>
      </c>
      <c r="GR41" s="31">
        <v>4.0145166792379561</v>
      </c>
      <c r="GS41" s="31">
        <v>1.7642139540200441</v>
      </c>
      <c r="GT41" s="31">
        <v>-4.0482896062278284</v>
      </c>
      <c r="GU41" s="31">
        <v>2.9932379134558706</v>
      </c>
      <c r="GY41" s="27">
        <v>1.2844094153593222</v>
      </c>
      <c r="GZ41" s="27">
        <v>2.1716358150591697</v>
      </c>
      <c r="HA41" s="27">
        <v>2.5668092221058814</v>
      </c>
      <c r="HB41" s="27">
        <v>-3.184857305865163</v>
      </c>
      <c r="HC41" s="27">
        <v>6.95020319750006</v>
      </c>
      <c r="HD41" s="27">
        <v>3.3095475472774805</v>
      </c>
      <c r="HE41" s="27">
        <v>3.6249083509724223</v>
      </c>
      <c r="HF41" s="31">
        <v>8.9697774257025955</v>
      </c>
      <c r="HG41" s="31">
        <v>-1.6087062580003031</v>
      </c>
      <c r="HH41" s="27">
        <v>-3.1168278399417493</v>
      </c>
      <c r="HI41" s="31">
        <v>-0.75305801707828968</v>
      </c>
      <c r="HJ41" s="27">
        <v>-2.1874314737527656</v>
      </c>
      <c r="HK41" s="27">
        <v>-8.6676153798072697</v>
      </c>
      <c r="HL41" s="31">
        <v>-1.3435678121567096</v>
      </c>
      <c r="HP41" s="27">
        <v>0.70891088850524309</v>
      </c>
      <c r="HQ41" s="27">
        <v>-10.18403354930555</v>
      </c>
      <c r="HR41" s="31">
        <v>1.8464732436508147</v>
      </c>
      <c r="HS41" s="31">
        <v>2.7914148158171948</v>
      </c>
      <c r="HT41" s="31">
        <v>-11.424481154687316</v>
      </c>
      <c r="HU41" s="31">
        <v>3.0870473448655567</v>
      </c>
      <c r="HV41" s="31">
        <v>10.319506610919893</v>
      </c>
      <c r="HW41" s="27">
        <v>-13.272459832541294</v>
      </c>
      <c r="HX41" s="27">
        <v>9.0259384060810142</v>
      </c>
      <c r="HY41" s="27">
        <v>4.0484140595038243</v>
      </c>
      <c r="HZ41" s="27">
        <v>3.0816096497652268</v>
      </c>
      <c r="IA41" s="31">
        <v>8.1951906992732582</v>
      </c>
      <c r="IB41" s="31">
        <v>0.17507602050521598</v>
      </c>
      <c r="IC41" s="31">
        <v>2.8546510561198835</v>
      </c>
      <c r="IE41" s="27">
        <v>-3.5873311562938937</v>
      </c>
      <c r="IF41" s="27">
        <v>1.3698630136986356</v>
      </c>
      <c r="IG41" s="27">
        <v>-10.447761194029859</v>
      </c>
      <c r="IH41" s="27">
        <v>15.666666666666673</v>
      </c>
      <c r="II41" s="27">
        <v>-8.3161971878172096</v>
      </c>
      <c r="IJ41" s="31">
        <v>2.3831567980497459</v>
      </c>
      <c r="IK41" s="47">
        <v>-1.9096601106231681</v>
      </c>
      <c r="IL41" s="31">
        <v>-1.0887777416216604</v>
      </c>
      <c r="IM41" s="27">
        <v>8.6123663789999991</v>
      </c>
      <c r="IN41" s="31">
        <v>-0.91509980742420227</v>
      </c>
      <c r="IO41" s="31">
        <v>3.5752430013507031</v>
      </c>
      <c r="IP41" s="31">
        <v>-2.7846940718521118</v>
      </c>
      <c r="IQ41" s="31">
        <v>-1.5046334072860379</v>
      </c>
      <c r="IR41" s="31">
        <v>-10.945265327303467</v>
      </c>
      <c r="IS41" s="27">
        <f>AVERAGE(C41:IR41)</f>
        <v>1.3881565638311859</v>
      </c>
      <c r="IT41" s="27">
        <f t="shared" si="11"/>
        <v>50.425721135833207</v>
      </c>
      <c r="IU41" s="27">
        <f t="shared" si="12"/>
        <v>7.1011070359369466</v>
      </c>
    </row>
    <row r="42" spans="1:256" s="38" customFormat="1" ht="13.5" thickTop="1" x14ac:dyDescent="0.4">
      <c r="A42" s="38" t="s">
        <v>97</v>
      </c>
      <c r="C42" s="48"/>
      <c r="D42" s="48"/>
      <c r="E42" s="49"/>
      <c r="F42" s="49">
        <v>1</v>
      </c>
      <c r="G42" s="49"/>
      <c r="H42" s="49"/>
      <c r="I42" s="49">
        <v>1</v>
      </c>
      <c r="J42" s="49"/>
      <c r="K42" s="49"/>
      <c r="L42" s="49"/>
      <c r="M42" s="49">
        <v>1</v>
      </c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>
        <v>1</v>
      </c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>
        <v>1</v>
      </c>
      <c r="AO42" s="49">
        <v>1</v>
      </c>
      <c r="AP42" s="49"/>
      <c r="AQ42" s="49"/>
      <c r="AR42" s="49"/>
      <c r="AS42" s="49"/>
      <c r="AT42" s="49"/>
      <c r="AU42" s="49">
        <v>1</v>
      </c>
      <c r="AV42" s="49">
        <v>1</v>
      </c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>
        <v>1</v>
      </c>
      <c r="BH42" s="48" t="s">
        <v>4</v>
      </c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>
        <v>1</v>
      </c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P42" s="38">
        <v>1</v>
      </c>
      <c r="DQ42" s="38">
        <v>1</v>
      </c>
      <c r="DR42" s="38">
        <v>1</v>
      </c>
      <c r="DS42" s="38">
        <v>1</v>
      </c>
      <c r="EC42" s="38">
        <v>1</v>
      </c>
      <c r="ED42" s="38">
        <v>1</v>
      </c>
      <c r="EE42" s="38">
        <v>1</v>
      </c>
      <c r="EF42" s="38">
        <v>1</v>
      </c>
      <c r="EM42" s="38">
        <v>1</v>
      </c>
      <c r="ER42" s="38">
        <v>1</v>
      </c>
      <c r="ES42" s="38">
        <v>1</v>
      </c>
      <c r="ET42" s="38">
        <v>1</v>
      </c>
      <c r="FD42" s="38">
        <v>1</v>
      </c>
      <c r="FG42" s="38">
        <v>1</v>
      </c>
      <c r="FH42" s="38">
        <v>1</v>
      </c>
      <c r="FK42" s="38">
        <v>1</v>
      </c>
      <c r="FL42" s="38">
        <v>1</v>
      </c>
      <c r="FU42" s="38">
        <v>1</v>
      </c>
      <c r="FW42" s="38">
        <v>1</v>
      </c>
      <c r="FX42" s="38">
        <v>1</v>
      </c>
      <c r="FY42" s="38">
        <v>1</v>
      </c>
      <c r="FZ42" s="38">
        <v>1</v>
      </c>
      <c r="GA42" s="38">
        <v>1</v>
      </c>
      <c r="GF42" s="38">
        <v>1</v>
      </c>
      <c r="GG42" s="38">
        <v>1</v>
      </c>
      <c r="GV42" s="38">
        <v>1</v>
      </c>
      <c r="GW42" s="38">
        <v>1</v>
      </c>
      <c r="GX42" s="38">
        <v>1</v>
      </c>
      <c r="HM42" s="38">
        <v>1</v>
      </c>
      <c r="HN42" s="38">
        <v>1</v>
      </c>
      <c r="HO42" s="38">
        <v>1</v>
      </c>
      <c r="IS42" s="38" t="s">
        <v>96</v>
      </c>
      <c r="IV42" s="38">
        <f>SUM(B42:IR42)</f>
        <v>41</v>
      </c>
    </row>
    <row r="43" spans="1:256" s="19" customFormat="1" ht="13.15" x14ac:dyDescent="0.4">
      <c r="B43" s="20"/>
      <c r="C43" s="37"/>
      <c r="D43" s="37"/>
      <c r="E43" s="37"/>
      <c r="F43" s="37"/>
      <c r="G43" s="37"/>
      <c r="H43" s="3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IS43" s="20" t="s">
        <v>94</v>
      </c>
      <c r="IT43" s="20"/>
      <c r="IU43" s="20"/>
      <c r="IV43" s="30">
        <f>COUNT($C$34:$IR$37)</f>
        <v>856</v>
      </c>
    </row>
    <row r="44" spans="1:256" s="19" customFormat="1" ht="13.15" x14ac:dyDescent="0.4">
      <c r="B44" s="20" t="s">
        <v>15</v>
      </c>
      <c r="C44" s="37"/>
      <c r="D44" s="37"/>
      <c r="E44" s="37"/>
      <c r="F44" s="37"/>
      <c r="G44" s="37"/>
      <c r="H44" s="37"/>
      <c r="I44" s="27"/>
      <c r="J44" s="27"/>
      <c r="K44" s="27"/>
      <c r="L44" s="27" t="s">
        <v>4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IS44" s="20" t="s">
        <v>95</v>
      </c>
      <c r="IT44" s="20"/>
      <c r="IU44" s="20"/>
      <c r="IV44" s="30">
        <f>COUNT($C$38:$IR$40)</f>
        <v>621</v>
      </c>
    </row>
    <row r="45" spans="1:256" s="19" customFormat="1" ht="13.15" x14ac:dyDescent="0.4">
      <c r="B45" s="20" t="s">
        <v>23</v>
      </c>
      <c r="C45" s="37"/>
      <c r="D45" s="37"/>
      <c r="E45" s="37"/>
      <c r="F45" s="37"/>
      <c r="G45" s="37"/>
      <c r="H45" s="3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</row>
    <row r="46" spans="1:256" s="19" customFormat="1" ht="13.5" thickBot="1" x14ac:dyDescent="0.45">
      <c r="B46" s="20" t="s">
        <v>101</v>
      </c>
      <c r="C46" s="37"/>
      <c r="D46" s="37"/>
      <c r="E46" s="37"/>
      <c r="F46" s="37"/>
      <c r="G46" s="37"/>
      <c r="H46" s="3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</row>
    <row r="47" spans="1:256" s="21" customFormat="1" ht="13.5" thickTop="1" x14ac:dyDescent="0.4">
      <c r="A47" s="38" t="s">
        <v>29</v>
      </c>
      <c r="B47" s="38"/>
      <c r="C47" s="21" t="s">
        <v>102</v>
      </c>
      <c r="D47" s="21" t="s">
        <v>103</v>
      </c>
      <c r="E47" s="54" t="s">
        <v>30</v>
      </c>
      <c r="F47" s="54" t="s">
        <v>31</v>
      </c>
      <c r="G47" s="54" t="s">
        <v>104</v>
      </c>
      <c r="H47" s="54" t="s">
        <v>104</v>
      </c>
      <c r="I47" s="54" t="s">
        <v>105</v>
      </c>
      <c r="J47" s="54" t="s">
        <v>32</v>
      </c>
      <c r="K47" s="54" t="s">
        <v>32</v>
      </c>
      <c r="L47" s="54" t="s">
        <v>106</v>
      </c>
      <c r="M47" s="54" t="s">
        <v>33</v>
      </c>
      <c r="N47" s="54" t="s">
        <v>33</v>
      </c>
      <c r="O47" s="54" t="s">
        <v>33</v>
      </c>
      <c r="P47" s="39" t="s">
        <v>107</v>
      </c>
      <c r="Q47" s="54" t="s">
        <v>34</v>
      </c>
      <c r="R47" s="54" t="s">
        <v>34</v>
      </c>
      <c r="S47" s="54" t="s">
        <v>34</v>
      </c>
      <c r="T47" s="54" t="s">
        <v>34</v>
      </c>
      <c r="U47" s="54" t="s">
        <v>34</v>
      </c>
      <c r="V47" s="54" t="s">
        <v>34</v>
      </c>
      <c r="W47" s="54" t="s">
        <v>34</v>
      </c>
      <c r="X47" s="54" t="s">
        <v>108</v>
      </c>
      <c r="Y47" s="54" t="s">
        <v>108</v>
      </c>
      <c r="Z47" s="54" t="s">
        <v>108</v>
      </c>
      <c r="AA47" s="54" t="s">
        <v>109</v>
      </c>
      <c r="AB47" s="54" t="s">
        <v>110</v>
      </c>
      <c r="AC47" s="54" t="s">
        <v>111</v>
      </c>
      <c r="AD47" s="39" t="s">
        <v>112</v>
      </c>
      <c r="AE47" s="39" t="s">
        <v>112</v>
      </c>
      <c r="AF47" s="54" t="s">
        <v>113</v>
      </c>
      <c r="AG47" s="54" t="s">
        <v>113</v>
      </c>
      <c r="AH47" s="54" t="s">
        <v>113</v>
      </c>
      <c r="AI47" s="54" t="s">
        <v>113</v>
      </c>
      <c r="AJ47" s="54" t="s">
        <v>113</v>
      </c>
      <c r="AK47" s="54" t="s">
        <v>113</v>
      </c>
      <c r="AL47" s="54" t="s">
        <v>113</v>
      </c>
      <c r="AM47" s="54" t="s">
        <v>36</v>
      </c>
      <c r="AN47" s="54" t="s">
        <v>114</v>
      </c>
      <c r="AO47" s="54" t="s">
        <v>114</v>
      </c>
      <c r="AP47" s="54" t="s">
        <v>114</v>
      </c>
      <c r="AQ47" s="54" t="s">
        <v>114</v>
      </c>
      <c r="AR47" s="54" t="s">
        <v>114</v>
      </c>
      <c r="AS47" s="39" t="s">
        <v>115</v>
      </c>
      <c r="AT47" s="39" t="s">
        <v>116</v>
      </c>
      <c r="AU47" s="54" t="s">
        <v>117</v>
      </c>
      <c r="AV47" s="39" t="s">
        <v>118</v>
      </c>
      <c r="AW47" s="39" t="s">
        <v>118</v>
      </c>
      <c r="AX47" s="39" t="s">
        <v>118</v>
      </c>
      <c r="AY47" s="39" t="s">
        <v>118</v>
      </c>
      <c r="AZ47" s="39" t="s">
        <v>118</v>
      </c>
      <c r="BA47" s="39" t="s">
        <v>119</v>
      </c>
      <c r="BB47" s="39" t="s">
        <v>119</v>
      </c>
      <c r="BC47" s="54" t="s">
        <v>38</v>
      </c>
      <c r="BD47" s="54" t="s">
        <v>120</v>
      </c>
      <c r="BE47" s="54" t="s">
        <v>120</v>
      </c>
      <c r="BF47" s="54" t="s">
        <v>120</v>
      </c>
      <c r="BG47" s="39" t="s">
        <v>121</v>
      </c>
      <c r="BH47" s="54" t="s">
        <v>39</v>
      </c>
      <c r="BI47" s="54" t="s">
        <v>40</v>
      </c>
      <c r="BJ47" s="54" t="s">
        <v>40</v>
      </c>
      <c r="BK47" s="54" t="s">
        <v>40</v>
      </c>
      <c r="BL47" s="54" t="s">
        <v>41</v>
      </c>
      <c r="BM47" s="54" t="s">
        <v>41</v>
      </c>
      <c r="BN47" s="54" t="s">
        <v>41</v>
      </c>
      <c r="BO47" s="54" t="s">
        <v>122</v>
      </c>
      <c r="BP47" s="54" t="s">
        <v>122</v>
      </c>
      <c r="BQ47" s="54" t="s">
        <v>42</v>
      </c>
      <c r="BR47" s="54" t="s">
        <v>42</v>
      </c>
      <c r="BS47" s="54" t="s">
        <v>42</v>
      </c>
      <c r="BT47" s="54" t="s">
        <v>123</v>
      </c>
      <c r="BU47" s="54" t="s">
        <v>43</v>
      </c>
      <c r="BV47" s="54" t="s">
        <v>43</v>
      </c>
      <c r="BW47" s="54" t="s">
        <v>43</v>
      </c>
      <c r="BX47" s="54" t="s">
        <v>124</v>
      </c>
      <c r="BY47" s="54" t="s">
        <v>45</v>
      </c>
      <c r="BZ47" s="54" t="s">
        <v>45</v>
      </c>
      <c r="CA47" s="54" t="s">
        <v>45</v>
      </c>
      <c r="CB47" s="54" t="s">
        <v>45</v>
      </c>
      <c r="CC47" s="54" t="s">
        <v>45</v>
      </c>
      <c r="CD47" s="54" t="s">
        <v>44</v>
      </c>
      <c r="CE47" s="54" t="s">
        <v>44</v>
      </c>
      <c r="CF47" s="54" t="s">
        <v>46</v>
      </c>
      <c r="CG47" s="54" t="s">
        <v>46</v>
      </c>
      <c r="CH47" s="54" t="s">
        <v>46</v>
      </c>
      <c r="CI47" s="54" t="s">
        <v>46</v>
      </c>
      <c r="CJ47" s="54" t="s">
        <v>125</v>
      </c>
      <c r="CK47" s="54" t="s">
        <v>125</v>
      </c>
      <c r="CL47" s="54" t="s">
        <v>125</v>
      </c>
      <c r="CM47" s="54" t="s">
        <v>126</v>
      </c>
      <c r="CN47" s="54" t="s">
        <v>126</v>
      </c>
      <c r="CO47" s="54" t="s">
        <v>127</v>
      </c>
      <c r="CP47" s="54" t="s">
        <v>128</v>
      </c>
      <c r="CQ47" s="54" t="s">
        <v>128</v>
      </c>
      <c r="CR47" s="54" t="s">
        <v>129</v>
      </c>
      <c r="CS47" s="54" t="s">
        <v>129</v>
      </c>
      <c r="CT47" s="54" t="s">
        <v>129</v>
      </c>
      <c r="CU47" s="54" t="s">
        <v>130</v>
      </c>
      <c r="CV47" s="54" t="s">
        <v>131</v>
      </c>
      <c r="CW47" s="54" t="s">
        <v>131</v>
      </c>
      <c r="CX47" s="54" t="s">
        <v>132</v>
      </c>
      <c r="CY47" s="54" t="s">
        <v>132</v>
      </c>
      <c r="CZ47" s="54" t="s">
        <v>132</v>
      </c>
      <c r="DA47" s="54" t="s">
        <v>133</v>
      </c>
      <c r="DB47" s="54" t="s">
        <v>133</v>
      </c>
      <c r="DC47" s="54" t="s">
        <v>133</v>
      </c>
      <c r="DD47" s="54" t="s">
        <v>133</v>
      </c>
      <c r="DE47" s="54" t="s">
        <v>134</v>
      </c>
      <c r="DF47" s="54" t="s">
        <v>135</v>
      </c>
      <c r="DG47" s="54" t="s">
        <v>136</v>
      </c>
      <c r="DH47" s="54" t="s">
        <v>137</v>
      </c>
      <c r="DI47" s="54" t="s">
        <v>137</v>
      </c>
      <c r="DJ47" s="54" t="s">
        <v>137</v>
      </c>
      <c r="DK47" s="54" t="s">
        <v>137</v>
      </c>
      <c r="DL47" s="54" t="s">
        <v>48</v>
      </c>
      <c r="DM47" s="54" t="s">
        <v>138</v>
      </c>
      <c r="DN47" s="54" t="s">
        <v>139</v>
      </c>
      <c r="DO47" s="54" t="s">
        <v>139</v>
      </c>
      <c r="DP47" s="54" t="s">
        <v>50</v>
      </c>
      <c r="DQ47" s="54" t="s">
        <v>50</v>
      </c>
      <c r="DR47" s="54" t="s">
        <v>50</v>
      </c>
      <c r="DS47" s="54" t="s">
        <v>50</v>
      </c>
      <c r="DT47" s="54" t="s">
        <v>50</v>
      </c>
      <c r="DU47" s="54" t="s">
        <v>50</v>
      </c>
      <c r="DV47" s="54" t="s">
        <v>50</v>
      </c>
      <c r="DW47" s="54" t="s">
        <v>50</v>
      </c>
      <c r="DX47" s="54" t="s">
        <v>140</v>
      </c>
      <c r="DY47" s="54" t="s">
        <v>51</v>
      </c>
      <c r="DZ47" s="54" t="s">
        <v>141</v>
      </c>
      <c r="EA47" s="54" t="s">
        <v>141</v>
      </c>
      <c r="EB47" s="54" t="s">
        <v>142</v>
      </c>
      <c r="EC47" s="54" t="s">
        <v>52</v>
      </c>
      <c r="ED47" s="54" t="s">
        <v>52</v>
      </c>
      <c r="EE47" s="54" t="s">
        <v>52</v>
      </c>
      <c r="EF47" s="54" t="s">
        <v>52</v>
      </c>
      <c r="EG47" s="54" t="s">
        <v>52</v>
      </c>
      <c r="EH47" s="54" t="s">
        <v>52</v>
      </c>
      <c r="EI47" s="54" t="s">
        <v>52</v>
      </c>
      <c r="EJ47" s="54" t="s">
        <v>52</v>
      </c>
      <c r="EK47" s="54" t="s">
        <v>143</v>
      </c>
      <c r="EL47" s="54" t="s">
        <v>143</v>
      </c>
      <c r="EM47" s="54" t="s">
        <v>144</v>
      </c>
      <c r="EN47" s="54" t="s">
        <v>144</v>
      </c>
      <c r="EO47" s="54" t="s">
        <v>144</v>
      </c>
      <c r="EP47" s="21" t="s">
        <v>54</v>
      </c>
      <c r="EQ47" s="54" t="s">
        <v>55</v>
      </c>
      <c r="ER47" s="54" t="s">
        <v>145</v>
      </c>
      <c r="ES47" s="54" t="s">
        <v>146</v>
      </c>
      <c r="ET47" s="54" t="s">
        <v>146</v>
      </c>
      <c r="EU47" s="54" t="s">
        <v>146</v>
      </c>
      <c r="EV47" s="54" t="s">
        <v>146</v>
      </c>
      <c r="EW47" s="54" t="s">
        <v>147</v>
      </c>
      <c r="EX47" s="54" t="s">
        <v>148</v>
      </c>
      <c r="EY47" s="54" t="s">
        <v>148</v>
      </c>
      <c r="EZ47" s="54" t="s">
        <v>149</v>
      </c>
      <c r="FA47" s="54" t="s">
        <v>150</v>
      </c>
      <c r="FB47" s="54" t="s">
        <v>150</v>
      </c>
      <c r="FC47" s="54" t="s">
        <v>150</v>
      </c>
      <c r="FD47" s="54" t="s">
        <v>56</v>
      </c>
      <c r="FE47" s="54" t="s">
        <v>56</v>
      </c>
      <c r="FF47" s="54" t="s">
        <v>56</v>
      </c>
      <c r="FG47" s="54" t="s">
        <v>151</v>
      </c>
      <c r="FH47" s="54" t="s">
        <v>151</v>
      </c>
      <c r="FI47" s="54" t="s">
        <v>151</v>
      </c>
      <c r="FJ47" s="54" t="s">
        <v>151</v>
      </c>
      <c r="FK47" s="54" t="s">
        <v>57</v>
      </c>
      <c r="FL47" s="54" t="s">
        <v>57</v>
      </c>
      <c r="FM47" s="54" t="s">
        <v>57</v>
      </c>
      <c r="FN47" s="54" t="s">
        <v>57</v>
      </c>
      <c r="FO47" s="54" t="s">
        <v>57</v>
      </c>
      <c r="FP47" s="54" t="s">
        <v>57</v>
      </c>
      <c r="FQ47" s="54" t="s">
        <v>57</v>
      </c>
      <c r="FR47" s="54" t="s">
        <v>57</v>
      </c>
      <c r="FS47" s="54" t="s">
        <v>152</v>
      </c>
      <c r="FT47" s="54" t="s">
        <v>153</v>
      </c>
      <c r="FU47" s="54" t="s">
        <v>153</v>
      </c>
      <c r="FV47" s="54" t="s">
        <v>153</v>
      </c>
      <c r="FW47" s="54" t="s">
        <v>154</v>
      </c>
      <c r="FX47" s="54" t="s">
        <v>154</v>
      </c>
      <c r="FY47" s="54" t="s">
        <v>154</v>
      </c>
      <c r="FZ47" s="54" t="s">
        <v>154</v>
      </c>
      <c r="GA47" s="54" t="s">
        <v>154</v>
      </c>
      <c r="GB47" s="54" t="s">
        <v>154</v>
      </c>
      <c r="GC47" s="54" t="s">
        <v>58</v>
      </c>
      <c r="GD47" s="54" t="s">
        <v>58</v>
      </c>
      <c r="GE47" s="54" t="s">
        <v>58</v>
      </c>
      <c r="GF47" s="54" t="s">
        <v>59</v>
      </c>
      <c r="GG47" s="54" t="s">
        <v>59</v>
      </c>
      <c r="GH47" s="54" t="s">
        <v>59</v>
      </c>
      <c r="GI47" s="54" t="s">
        <v>59</v>
      </c>
      <c r="GJ47" s="54" t="s">
        <v>155</v>
      </c>
      <c r="GK47" s="54" t="s">
        <v>156</v>
      </c>
      <c r="GL47" s="54" t="s">
        <v>156</v>
      </c>
      <c r="GM47" s="54" t="s">
        <v>156</v>
      </c>
      <c r="GN47" s="54" t="s">
        <v>157</v>
      </c>
      <c r="GO47" s="54" t="s">
        <v>158</v>
      </c>
      <c r="GP47" s="54" t="s">
        <v>61</v>
      </c>
      <c r="GQ47" s="54" t="s">
        <v>61</v>
      </c>
      <c r="GR47" s="54" t="s">
        <v>159</v>
      </c>
      <c r="GS47" s="54" t="s">
        <v>160</v>
      </c>
      <c r="GT47" s="54" t="s">
        <v>160</v>
      </c>
      <c r="GU47" s="54" t="s">
        <v>160</v>
      </c>
      <c r="GV47" s="54" t="s">
        <v>63</v>
      </c>
      <c r="GW47" s="54" t="s">
        <v>63</v>
      </c>
      <c r="GX47" s="54" t="s">
        <v>63</v>
      </c>
      <c r="GY47" s="54" t="s">
        <v>63</v>
      </c>
      <c r="GZ47" s="54" t="s">
        <v>63</v>
      </c>
      <c r="HA47" s="54" t="s">
        <v>63</v>
      </c>
      <c r="HB47" s="54" t="s">
        <v>63</v>
      </c>
      <c r="HC47" s="54" t="s">
        <v>63</v>
      </c>
      <c r="HD47" s="54" t="s">
        <v>64</v>
      </c>
      <c r="HE47" s="54" t="s">
        <v>64</v>
      </c>
      <c r="HF47" s="54" t="s">
        <v>65</v>
      </c>
      <c r="HG47" s="54" t="s">
        <v>161</v>
      </c>
      <c r="HH47" s="54" t="s">
        <v>161</v>
      </c>
      <c r="HI47" s="54" t="s">
        <v>161</v>
      </c>
      <c r="HJ47" s="54" t="s">
        <v>161</v>
      </c>
      <c r="HK47" s="54" t="s">
        <v>162</v>
      </c>
      <c r="HL47" s="54" t="s">
        <v>163</v>
      </c>
      <c r="HM47" s="54" t="s">
        <v>164</v>
      </c>
      <c r="HN47" s="54" t="s">
        <v>165</v>
      </c>
      <c r="HO47" s="54" t="s">
        <v>165</v>
      </c>
      <c r="HP47" s="54" t="s">
        <v>165</v>
      </c>
      <c r="HQ47" s="54" t="s">
        <v>165</v>
      </c>
      <c r="HR47" s="54" t="s">
        <v>165</v>
      </c>
      <c r="HS47" s="54" t="s">
        <v>165</v>
      </c>
      <c r="HT47" s="54" t="s">
        <v>166</v>
      </c>
      <c r="HU47" s="54" t="s">
        <v>166</v>
      </c>
      <c r="HV47" s="54" t="s">
        <v>67</v>
      </c>
      <c r="HW47" s="54" t="s">
        <v>70</v>
      </c>
      <c r="HX47" s="54" t="s">
        <v>70</v>
      </c>
      <c r="HY47" s="54" t="s">
        <v>70</v>
      </c>
      <c r="HZ47" s="54" t="s">
        <v>70</v>
      </c>
      <c r="IA47" s="54" t="s">
        <v>70</v>
      </c>
      <c r="IB47" s="54" t="s">
        <v>70</v>
      </c>
      <c r="IC47" s="54" t="s">
        <v>70</v>
      </c>
      <c r="ID47" s="54" t="s">
        <v>70</v>
      </c>
      <c r="IE47" s="54" t="s">
        <v>71</v>
      </c>
      <c r="IF47" s="54" t="s">
        <v>71</v>
      </c>
      <c r="IG47" s="54" t="s">
        <v>71</v>
      </c>
      <c r="IH47" s="54" t="s">
        <v>71</v>
      </c>
      <c r="II47" s="54" t="s">
        <v>71</v>
      </c>
      <c r="IJ47" s="54" t="s">
        <v>71</v>
      </c>
      <c r="IK47" s="54" t="s">
        <v>71</v>
      </c>
      <c r="IL47" s="54" t="s">
        <v>71</v>
      </c>
      <c r="IM47" s="54" t="s">
        <v>71</v>
      </c>
      <c r="IN47" s="54" t="s">
        <v>167</v>
      </c>
      <c r="IO47" s="54" t="s">
        <v>168</v>
      </c>
      <c r="IP47" s="54" t="s">
        <v>169</v>
      </c>
      <c r="IQ47" s="54" t="s">
        <v>170</v>
      </c>
      <c r="IR47" s="54" t="s">
        <v>170</v>
      </c>
      <c r="IS47" s="21" t="s">
        <v>171</v>
      </c>
      <c r="IT47" s="21" t="s">
        <v>25</v>
      </c>
      <c r="IU47" s="21" t="s">
        <v>173</v>
      </c>
    </row>
    <row r="48" spans="1:256" s="26" customFormat="1" ht="13.5" thickBot="1" x14ac:dyDescent="0.45">
      <c r="A48" s="40" t="s">
        <v>172</v>
      </c>
      <c r="B48" s="40"/>
      <c r="C48" s="26">
        <v>1991</v>
      </c>
      <c r="D48" s="26">
        <v>1991</v>
      </c>
      <c r="E48" s="53">
        <v>1985</v>
      </c>
      <c r="F48" s="53">
        <v>1828</v>
      </c>
      <c r="G48" s="53">
        <v>1951</v>
      </c>
      <c r="H48" s="53">
        <v>1956</v>
      </c>
      <c r="I48" s="53">
        <v>1868</v>
      </c>
      <c r="J48" s="53">
        <v>1938</v>
      </c>
      <c r="K48" s="53">
        <v>1940</v>
      </c>
      <c r="L48" s="53">
        <v>1974</v>
      </c>
      <c r="M48" s="53">
        <v>1931</v>
      </c>
      <c r="N48" s="53">
        <v>1986</v>
      </c>
      <c r="O48" s="53">
        <v>1989</v>
      </c>
      <c r="P48" s="53">
        <v>1991</v>
      </c>
      <c r="Q48" s="53">
        <v>1898</v>
      </c>
      <c r="R48" s="53">
        <v>1902</v>
      </c>
      <c r="S48" s="53">
        <v>1914</v>
      </c>
      <c r="T48" s="53">
        <v>1931</v>
      </c>
      <c r="U48" s="53">
        <v>1937</v>
      </c>
      <c r="V48" s="53">
        <v>1961</v>
      </c>
      <c r="W48" s="53">
        <v>1964</v>
      </c>
      <c r="X48" s="53">
        <v>1915</v>
      </c>
      <c r="Y48" s="53">
        <v>1932</v>
      </c>
      <c r="Z48" s="53">
        <v>1990</v>
      </c>
      <c r="AA48" s="53">
        <v>1987</v>
      </c>
      <c r="AB48" s="53">
        <v>1987</v>
      </c>
      <c r="AC48" s="53">
        <v>1981</v>
      </c>
      <c r="AD48" s="53">
        <v>1981</v>
      </c>
      <c r="AE48" s="53">
        <v>1983</v>
      </c>
      <c r="AF48" s="53">
        <v>1826</v>
      </c>
      <c r="AG48" s="53">
        <v>1880</v>
      </c>
      <c r="AH48" s="53">
        <v>1931</v>
      </c>
      <c r="AI48" s="53">
        <v>1961</v>
      </c>
      <c r="AJ48" s="53">
        <v>1963</v>
      </c>
      <c r="AK48" s="53">
        <v>1966</v>
      </c>
      <c r="AL48" s="53">
        <v>1983</v>
      </c>
      <c r="AM48" s="53">
        <v>1939</v>
      </c>
      <c r="AN48" s="53">
        <v>1873</v>
      </c>
      <c r="AO48" s="53">
        <v>1880</v>
      </c>
      <c r="AP48" s="53">
        <v>1900</v>
      </c>
      <c r="AQ48" s="53">
        <v>1932</v>
      </c>
      <c r="AR48" s="53">
        <v>1935</v>
      </c>
      <c r="AS48" s="53">
        <v>1983</v>
      </c>
      <c r="AT48" s="53">
        <v>1976</v>
      </c>
      <c r="AU48" s="26">
        <v>1995</v>
      </c>
      <c r="AV48" s="53">
        <v>1901</v>
      </c>
      <c r="AW48" s="53">
        <v>1932</v>
      </c>
      <c r="AX48" s="53">
        <v>1962</v>
      </c>
      <c r="AY48" s="53">
        <v>1981</v>
      </c>
      <c r="AZ48" s="53">
        <v>1983</v>
      </c>
      <c r="BA48" s="53">
        <v>1983</v>
      </c>
      <c r="BB48" s="53">
        <v>2000</v>
      </c>
      <c r="BC48" s="53">
        <v>1992</v>
      </c>
      <c r="BD48" s="53">
        <v>1933</v>
      </c>
      <c r="BE48" s="53">
        <v>1960</v>
      </c>
      <c r="BF48" s="53">
        <v>1982</v>
      </c>
      <c r="BG48" s="53">
        <v>1938</v>
      </c>
      <c r="BH48" s="53">
        <v>2003</v>
      </c>
      <c r="BI48" s="53">
        <v>1981</v>
      </c>
      <c r="BJ48" s="53">
        <v>1982</v>
      </c>
      <c r="BK48" s="53">
        <v>2005</v>
      </c>
      <c r="BL48" s="53">
        <v>1929</v>
      </c>
      <c r="BM48" s="53">
        <v>1982</v>
      </c>
      <c r="BN48" s="53">
        <v>1999</v>
      </c>
      <c r="BO48" s="53">
        <v>1876</v>
      </c>
      <c r="BP48" s="53">
        <v>1984</v>
      </c>
      <c r="BQ48" s="53">
        <v>1921</v>
      </c>
      <c r="BR48" s="53">
        <v>1932</v>
      </c>
      <c r="BS48" s="53">
        <v>1938</v>
      </c>
      <c r="BT48" s="53">
        <v>1991</v>
      </c>
      <c r="BU48" s="53">
        <v>1978</v>
      </c>
      <c r="BV48" s="53">
        <v>1986</v>
      </c>
      <c r="BW48" s="53">
        <v>1999</v>
      </c>
      <c r="BX48" s="53">
        <v>1986</v>
      </c>
      <c r="BY48" s="53">
        <v>1966</v>
      </c>
      <c r="BZ48" s="53">
        <v>1968</v>
      </c>
      <c r="CA48" s="53">
        <v>1970</v>
      </c>
      <c r="CB48" s="53">
        <v>1974</v>
      </c>
      <c r="CC48" s="53">
        <v>1987</v>
      </c>
      <c r="CD48" s="53">
        <v>1932</v>
      </c>
      <c r="CE48" s="53">
        <v>1939</v>
      </c>
      <c r="CF48" s="53">
        <v>1843</v>
      </c>
      <c r="CG48" s="53">
        <v>1860</v>
      </c>
      <c r="CH48" s="53">
        <v>1893</v>
      </c>
      <c r="CI48" s="53">
        <v>1932</v>
      </c>
      <c r="CJ48" s="53">
        <v>1933</v>
      </c>
      <c r="CK48" s="53">
        <v>1986</v>
      </c>
      <c r="CL48" s="53">
        <v>1989</v>
      </c>
      <c r="CM48" s="53">
        <v>1985</v>
      </c>
      <c r="CN48" s="53">
        <v>1991</v>
      </c>
      <c r="CO48" s="53">
        <v>1983</v>
      </c>
      <c r="CP48" s="53">
        <v>1979</v>
      </c>
      <c r="CQ48" s="53">
        <v>1982</v>
      </c>
      <c r="CR48" s="53">
        <v>1952</v>
      </c>
      <c r="CS48" s="53">
        <v>1965</v>
      </c>
      <c r="CT48" s="53">
        <v>1982</v>
      </c>
      <c r="CU48" s="53">
        <v>1982</v>
      </c>
      <c r="CV48" s="53">
        <v>1932</v>
      </c>
      <c r="CW48" s="53">
        <v>1941</v>
      </c>
      <c r="CX48" s="53">
        <v>1958</v>
      </c>
      <c r="CY48" s="53">
        <v>1969</v>
      </c>
      <c r="CZ48" s="53">
        <v>1972</v>
      </c>
      <c r="DA48" s="53">
        <v>1966</v>
      </c>
      <c r="DB48" s="53">
        <v>1998</v>
      </c>
      <c r="DC48" s="53">
        <v>2000</v>
      </c>
      <c r="DD48" s="53">
        <v>2002</v>
      </c>
      <c r="DE48" s="53">
        <v>1978</v>
      </c>
      <c r="DF48" s="53">
        <v>1987</v>
      </c>
      <c r="DG48" s="53">
        <v>1940</v>
      </c>
      <c r="DH48" s="53">
        <v>1970</v>
      </c>
      <c r="DI48" s="53">
        <v>1978</v>
      </c>
      <c r="DJ48" s="53">
        <v>1981</v>
      </c>
      <c r="DK48" s="53">
        <v>1987</v>
      </c>
      <c r="DL48" s="53">
        <v>1942</v>
      </c>
      <c r="DM48" s="53">
        <v>1989</v>
      </c>
      <c r="DN48" s="53">
        <v>1994</v>
      </c>
      <c r="DO48" s="53">
        <v>2000</v>
      </c>
      <c r="DP48" s="53">
        <v>1912</v>
      </c>
      <c r="DQ48" s="53">
        <v>1914</v>
      </c>
      <c r="DR48" s="53">
        <v>1917</v>
      </c>
      <c r="DS48" s="53">
        <v>1932</v>
      </c>
      <c r="DT48" s="53">
        <v>1963</v>
      </c>
      <c r="DU48" s="53">
        <v>1968</v>
      </c>
      <c r="DV48" s="53">
        <v>1980</v>
      </c>
      <c r="DW48" s="53">
        <v>1987</v>
      </c>
      <c r="DX48" s="53">
        <v>1992</v>
      </c>
      <c r="DY48" s="53">
        <v>1981</v>
      </c>
      <c r="DZ48" s="53">
        <v>1982</v>
      </c>
      <c r="EA48" s="53">
        <v>1988</v>
      </c>
      <c r="EB48" s="53">
        <v>1992</v>
      </c>
      <c r="EC48" s="53">
        <v>1827</v>
      </c>
      <c r="ED48" s="53">
        <v>1833</v>
      </c>
      <c r="EE48" s="53">
        <v>1844</v>
      </c>
      <c r="EF48" s="53">
        <v>1866</v>
      </c>
      <c r="EG48" s="53">
        <v>1898</v>
      </c>
      <c r="EH48" s="53">
        <v>1914</v>
      </c>
      <c r="EI48" s="53">
        <v>1928</v>
      </c>
      <c r="EJ48" s="53">
        <v>1982</v>
      </c>
      <c r="EK48" s="53">
        <v>1998</v>
      </c>
      <c r="EL48" s="26">
        <v>2002</v>
      </c>
      <c r="EM48" s="53">
        <v>1903</v>
      </c>
      <c r="EN48" s="53">
        <v>1983</v>
      </c>
      <c r="EO48" s="53">
        <v>1986</v>
      </c>
      <c r="EP48" s="53">
        <v>1983</v>
      </c>
      <c r="EQ48" s="53">
        <v>2002</v>
      </c>
      <c r="ER48" s="53">
        <v>2002</v>
      </c>
      <c r="ES48" s="53">
        <v>1911</v>
      </c>
      <c r="ET48" s="53">
        <v>1915</v>
      </c>
      <c r="EU48" s="53">
        <v>1932</v>
      </c>
      <c r="EV48" s="53">
        <v>1979</v>
      </c>
      <c r="EW48" s="53">
        <v>1982</v>
      </c>
      <c r="EX48" s="53">
        <v>1987</v>
      </c>
      <c r="EY48" s="53">
        <v>2004</v>
      </c>
      <c r="EZ48" s="53">
        <v>1974</v>
      </c>
      <c r="FA48" s="53">
        <v>1972</v>
      </c>
      <c r="FB48" s="53">
        <v>1981</v>
      </c>
      <c r="FC48" s="53">
        <v>1998</v>
      </c>
      <c r="FD48" s="53">
        <v>1932</v>
      </c>
      <c r="FE48" s="53">
        <v>1983</v>
      </c>
      <c r="FF48" s="53">
        <v>1987</v>
      </c>
      <c r="FG48" s="53">
        <v>1920</v>
      </c>
      <c r="FH48" s="53">
        <v>1932</v>
      </c>
      <c r="FI48" s="53">
        <v>1986</v>
      </c>
      <c r="FJ48" s="53">
        <v>2003</v>
      </c>
      <c r="FK48" s="53">
        <v>1826</v>
      </c>
      <c r="FL48" s="53">
        <v>1876</v>
      </c>
      <c r="FM48" s="53">
        <v>1931</v>
      </c>
      <c r="FN48" s="53">
        <v>1969</v>
      </c>
      <c r="FO48" s="53">
        <v>1976</v>
      </c>
      <c r="FP48" s="53">
        <v>1978</v>
      </c>
      <c r="FQ48" s="53">
        <v>1980</v>
      </c>
      <c r="FR48" s="53">
        <v>1984</v>
      </c>
      <c r="FS48" s="53">
        <v>1983</v>
      </c>
      <c r="FT48" s="53">
        <v>1936</v>
      </c>
      <c r="FU48" s="53">
        <v>1940</v>
      </c>
      <c r="FV48" s="53">
        <v>1981</v>
      </c>
      <c r="FW48" s="53">
        <v>1828</v>
      </c>
      <c r="FX48" s="53">
        <v>1837</v>
      </c>
      <c r="FY48" s="53">
        <v>1841</v>
      </c>
      <c r="FZ48" s="53">
        <v>1845</v>
      </c>
      <c r="GA48" s="53">
        <v>1852</v>
      </c>
      <c r="GB48" s="53">
        <v>1890</v>
      </c>
      <c r="GC48" s="53">
        <v>1933</v>
      </c>
      <c r="GD48" s="53">
        <v>1981</v>
      </c>
      <c r="GE48" s="53">
        <v>1986</v>
      </c>
      <c r="GF48" s="53">
        <v>1885</v>
      </c>
      <c r="GG48" s="53">
        <v>1918</v>
      </c>
      <c r="GH48" s="53">
        <v>1991</v>
      </c>
      <c r="GI48" s="53">
        <v>1998</v>
      </c>
      <c r="GJ48" s="53">
        <v>1987</v>
      </c>
      <c r="GK48" s="53">
        <v>1981</v>
      </c>
      <c r="GL48" s="53">
        <v>1990</v>
      </c>
      <c r="GM48" s="53">
        <v>1992</v>
      </c>
      <c r="GN48" s="53">
        <v>1992</v>
      </c>
      <c r="GO48" s="53">
        <v>2000</v>
      </c>
      <c r="GP48" s="53">
        <v>1983</v>
      </c>
      <c r="GQ48" s="53">
        <v>1986</v>
      </c>
      <c r="GR48" s="53">
        <v>1992</v>
      </c>
      <c r="GS48" s="53">
        <v>1985</v>
      </c>
      <c r="GT48" s="53">
        <v>1989</v>
      </c>
      <c r="GU48" s="53">
        <v>1993</v>
      </c>
      <c r="GV48" s="53">
        <v>1824</v>
      </c>
      <c r="GW48" s="53">
        <v>1831</v>
      </c>
      <c r="GX48" s="53">
        <v>1834</v>
      </c>
      <c r="GY48" s="53">
        <v>1851</v>
      </c>
      <c r="GZ48" s="53">
        <v>1867</v>
      </c>
      <c r="HA48" s="53">
        <v>1872</v>
      </c>
      <c r="HB48" s="53">
        <v>1882</v>
      </c>
      <c r="HC48" s="53">
        <v>1936</v>
      </c>
      <c r="HD48" s="53">
        <v>1979</v>
      </c>
      <c r="HE48" s="53">
        <v>1981</v>
      </c>
      <c r="HF48" s="53">
        <v>1979</v>
      </c>
      <c r="HG48" s="53">
        <v>1979</v>
      </c>
      <c r="HH48" s="53">
        <v>1982</v>
      </c>
      <c r="HI48" s="53">
        <v>1988</v>
      </c>
      <c r="HJ48" s="53">
        <v>1991</v>
      </c>
      <c r="HK48" s="53">
        <v>1980</v>
      </c>
      <c r="HL48" s="53">
        <v>1988</v>
      </c>
      <c r="HM48" s="53">
        <v>1867</v>
      </c>
      <c r="HN48" s="53">
        <v>1876</v>
      </c>
      <c r="HO48" s="53">
        <v>1915</v>
      </c>
      <c r="HP48" s="53">
        <v>1931</v>
      </c>
      <c r="HQ48" s="53">
        <v>1940</v>
      </c>
      <c r="HR48" s="53">
        <v>1978</v>
      </c>
      <c r="HS48" s="53">
        <v>1982</v>
      </c>
      <c r="HT48" s="53">
        <v>1981</v>
      </c>
      <c r="HU48" s="53">
        <v>1985</v>
      </c>
      <c r="HV48" s="53">
        <v>1998</v>
      </c>
      <c r="HW48" s="53">
        <v>1876</v>
      </c>
      <c r="HX48" s="53">
        <v>1891</v>
      </c>
      <c r="HY48" s="53">
        <v>1915</v>
      </c>
      <c r="HZ48" s="53">
        <v>1933</v>
      </c>
      <c r="IA48" s="53">
        <v>1983</v>
      </c>
      <c r="IB48" s="53">
        <v>1987</v>
      </c>
      <c r="IC48" s="53">
        <v>1990</v>
      </c>
      <c r="ID48" s="53">
        <v>2003</v>
      </c>
      <c r="IE48" s="53">
        <v>1848</v>
      </c>
      <c r="IF48" s="53">
        <v>1860</v>
      </c>
      <c r="IG48" s="53">
        <v>1865</v>
      </c>
      <c r="IH48" s="53">
        <v>1892</v>
      </c>
      <c r="II48" s="53">
        <v>1898</v>
      </c>
      <c r="IJ48" s="53">
        <v>1983</v>
      </c>
      <c r="IK48" s="53">
        <v>1990</v>
      </c>
      <c r="IL48" s="53">
        <v>1995</v>
      </c>
      <c r="IM48" s="53">
        <v>2004</v>
      </c>
      <c r="IN48" s="53">
        <v>1983</v>
      </c>
      <c r="IO48" s="53">
        <v>1983</v>
      </c>
      <c r="IP48" s="53">
        <v>1983</v>
      </c>
      <c r="IQ48" s="53">
        <v>1965</v>
      </c>
      <c r="IR48" s="53">
        <v>2000</v>
      </c>
      <c r="IS48" s="26" t="s">
        <v>1</v>
      </c>
    </row>
    <row r="49" spans="1:256" s="19" customFormat="1" ht="13.5" thickTop="1" x14ac:dyDescent="0.4">
      <c r="B49" s="19" t="s">
        <v>5</v>
      </c>
      <c r="C49" s="27"/>
      <c r="D49" s="41">
        <v>5.9</v>
      </c>
      <c r="E49" s="27"/>
      <c r="F49" s="27">
        <v>0</v>
      </c>
      <c r="G49" s="27">
        <v>7.4074074074073941</v>
      </c>
      <c r="H49" s="27">
        <v>-0.79365079365079794</v>
      </c>
      <c r="I49" s="27">
        <v>-24.182465124159869</v>
      </c>
      <c r="J49" s="27">
        <v>0.74574922939246913</v>
      </c>
      <c r="K49" s="27"/>
      <c r="L49" s="27"/>
      <c r="M49" s="27"/>
      <c r="N49" s="55"/>
      <c r="O49" s="27">
        <v>273.3</v>
      </c>
      <c r="P49" s="27"/>
      <c r="Q49" s="27">
        <v>-8.4451460142067898</v>
      </c>
      <c r="R49" s="27">
        <v>-2.6542800265428004</v>
      </c>
      <c r="S49" s="27">
        <v>-2.6290165530671885</v>
      </c>
      <c r="T49" s="27">
        <v>5.1172294955836932</v>
      </c>
      <c r="U49" s="27">
        <v>4.4953673846015096</v>
      </c>
      <c r="V49" s="27">
        <v>22.622997196718345</v>
      </c>
      <c r="W49" s="27">
        <v>43.059465849523249</v>
      </c>
      <c r="X49" s="27"/>
      <c r="Y49" s="27"/>
      <c r="Z49" s="27">
        <v>2.7</v>
      </c>
      <c r="AA49" s="27">
        <v>4.8</v>
      </c>
      <c r="AB49" s="27">
        <v>12.1</v>
      </c>
      <c r="AC49" s="27"/>
      <c r="AD49" s="27"/>
      <c r="AE49" s="27">
        <v>13.3</v>
      </c>
      <c r="AF49" s="27">
        <v>-4.8290568893169361</v>
      </c>
      <c r="AG49" s="27">
        <v>5.4674862504044075</v>
      </c>
      <c r="AH49" s="27">
        <v>4.2335079689708586</v>
      </c>
      <c r="AI49" s="27">
        <v>25.104361153587099</v>
      </c>
      <c r="AJ49" s="27">
        <v>5.4776421294678705</v>
      </c>
      <c r="AK49" s="27">
        <v>45.331940464434254</v>
      </c>
      <c r="AL49" s="27">
        <v>35.1</v>
      </c>
      <c r="AM49" s="27">
        <v>7.5024679170779818</v>
      </c>
      <c r="AN49" s="27">
        <v>1.7991004497751164</v>
      </c>
      <c r="AO49" s="27">
        <v>-5.1188299817184717</v>
      </c>
      <c r="AP49" s="27">
        <v>7.777013076393656</v>
      </c>
      <c r="AQ49" s="27">
        <v>4.3737479087744573</v>
      </c>
      <c r="AR49" s="27">
        <v>-20.06145065286567</v>
      </c>
      <c r="AS49" s="56">
        <v>7.2961388609784006</v>
      </c>
      <c r="AT49" s="56">
        <v>15.674852396818837</v>
      </c>
      <c r="AU49" s="27"/>
      <c r="AV49" s="27"/>
      <c r="AW49" s="27"/>
      <c r="AX49" s="27">
        <v>-0.16953070817601068</v>
      </c>
      <c r="AY49" s="27">
        <v>5.7914872380096325</v>
      </c>
      <c r="AZ49" s="27">
        <v>18.100000000000001</v>
      </c>
      <c r="BA49" s="56">
        <v>8.8097387883045837</v>
      </c>
      <c r="BB49" s="27">
        <v>4.2</v>
      </c>
      <c r="BC49" s="28"/>
      <c r="BD49" s="27"/>
      <c r="BE49" s="27"/>
      <c r="BF49" s="27"/>
      <c r="BG49" s="27"/>
      <c r="BH49" s="27">
        <v>0.9</v>
      </c>
      <c r="BI49" s="27">
        <v>2.6943487047323602</v>
      </c>
      <c r="BJ49" s="27">
        <v>7.3789711196765673</v>
      </c>
      <c r="BK49" s="27">
        <v>5.2</v>
      </c>
      <c r="BL49" s="27"/>
      <c r="BM49" s="27">
        <v>9.3537997980541956</v>
      </c>
      <c r="BN49" s="27">
        <v>24.4</v>
      </c>
      <c r="BO49" s="27">
        <v>-4.1718969209185612</v>
      </c>
      <c r="BP49" s="27">
        <v>10.4</v>
      </c>
      <c r="BQ49" s="27"/>
      <c r="BR49" s="27"/>
      <c r="BS49" s="27"/>
      <c r="BT49" s="27">
        <v>2.2000000000000002</v>
      </c>
      <c r="BU49" s="56">
        <v>28.347332247489888</v>
      </c>
      <c r="BV49" s="56">
        <v>10.400000000000068</v>
      </c>
      <c r="BW49" s="27">
        <v>4.5</v>
      </c>
      <c r="BX49" s="27">
        <v>10.6</v>
      </c>
      <c r="BY49" s="27"/>
      <c r="BZ49" s="56">
        <v>26.399182688524409</v>
      </c>
      <c r="CA49" s="56">
        <v>-8.459734250179249</v>
      </c>
      <c r="CB49" s="56">
        <v>8.8235057028632333</v>
      </c>
      <c r="CC49" s="56">
        <v>39.66531379472665</v>
      </c>
      <c r="CD49" s="27">
        <v>-6.5594791872168962E-2</v>
      </c>
      <c r="CE49" s="27">
        <v>0.72930334747184156</v>
      </c>
      <c r="CF49" s="27">
        <v>11.579755730779473</v>
      </c>
      <c r="CG49" s="27">
        <v>-26.274831277322619</v>
      </c>
      <c r="CH49" s="27">
        <v>9.6718910088893892</v>
      </c>
      <c r="CI49" s="27">
        <v>-5.0042315023118062</v>
      </c>
      <c r="CJ49" s="27"/>
      <c r="CK49" s="27">
        <v>6.7</v>
      </c>
      <c r="CL49" s="27">
        <v>32.799999999999997</v>
      </c>
      <c r="CM49" s="27">
        <v>29.9</v>
      </c>
      <c r="CN49" s="27">
        <v>27.3</v>
      </c>
      <c r="CO49" s="27">
        <v>64.8</v>
      </c>
      <c r="CP49" s="56">
        <v>9.1644243769078511</v>
      </c>
      <c r="CQ49" s="56">
        <v>19.427448940956719</v>
      </c>
      <c r="CR49" s="27"/>
      <c r="CS49" s="56">
        <v>5.6918588728434329</v>
      </c>
      <c r="CT49" s="56">
        <v>15.693825220137938</v>
      </c>
      <c r="CU49" s="27">
        <v>13.089667587249041</v>
      </c>
      <c r="CV49" s="27">
        <v>-4.3367423357358179</v>
      </c>
      <c r="CW49" s="27">
        <v>-1.5837104072398251</v>
      </c>
      <c r="CX49" s="27">
        <v>-6.6313071679001236</v>
      </c>
      <c r="CY49" s="27">
        <v>12.573789925284075</v>
      </c>
      <c r="CZ49" s="27">
        <v>4.0139276157511468</v>
      </c>
      <c r="DA49" s="28">
        <v>121.53495444887194</v>
      </c>
      <c r="DB49" s="28">
        <v>9.4</v>
      </c>
      <c r="DC49" s="28">
        <v>6.2</v>
      </c>
      <c r="DD49" s="28">
        <v>20.7</v>
      </c>
      <c r="DE49" s="57">
        <v>14.945029391706255</v>
      </c>
      <c r="DF49" s="58"/>
      <c r="DG49" s="28">
        <v>14.4215530903328</v>
      </c>
      <c r="DH49" s="57">
        <v>2.9197153204467501</v>
      </c>
      <c r="DI49" s="57">
        <v>17.376160446115996</v>
      </c>
      <c r="DJ49" s="57">
        <v>34.938797758048132</v>
      </c>
      <c r="DK49" s="57">
        <v>31.254560060586567</v>
      </c>
      <c r="DL49" s="28">
        <v>12.604113954573013</v>
      </c>
      <c r="DM49" s="27">
        <v>0</v>
      </c>
      <c r="DN49" s="27">
        <v>19.100000000000001</v>
      </c>
      <c r="DO49" s="27">
        <v>11.9</v>
      </c>
      <c r="DP49" s="55"/>
      <c r="DQ49" s="55"/>
      <c r="DR49" s="55"/>
      <c r="DS49" s="55"/>
      <c r="DT49" s="55"/>
      <c r="DU49" s="56">
        <v>2.3483281431274481</v>
      </c>
      <c r="DV49" s="56">
        <v>6.21471861714494</v>
      </c>
      <c r="DW49" s="55"/>
      <c r="DX49" s="58"/>
      <c r="DY49" s="56">
        <v>6.5626981462632736</v>
      </c>
      <c r="DZ49" s="56">
        <v>13.072757203282734</v>
      </c>
      <c r="EA49" s="56">
        <v>10.638297872340436</v>
      </c>
      <c r="EB49" s="27">
        <v>9</v>
      </c>
      <c r="EC49" s="55"/>
      <c r="ED49" s="55"/>
      <c r="EE49" s="55"/>
      <c r="EF49" s="55"/>
      <c r="EG49" s="27">
        <v>-8.1715851323694437</v>
      </c>
      <c r="EH49" s="27">
        <v>7.5875398604777837</v>
      </c>
      <c r="EI49" s="27">
        <v>5.331452953145515</v>
      </c>
      <c r="EJ49" s="27">
        <v>18.944454999156825</v>
      </c>
      <c r="EK49" s="27">
        <v>30.2</v>
      </c>
      <c r="EL49" s="27">
        <v>39.299999999999997</v>
      </c>
      <c r="EM49" s="55"/>
      <c r="EN49" s="27">
        <v>9.4</v>
      </c>
      <c r="EO49" s="27">
        <v>6.2</v>
      </c>
      <c r="EP49" s="56">
        <v>2.0000025515629645</v>
      </c>
      <c r="EQ49" s="27">
        <v>10.9</v>
      </c>
      <c r="ER49" s="55"/>
      <c r="ES49" s="55"/>
      <c r="ET49" s="55"/>
      <c r="EU49" s="55"/>
      <c r="EV49" s="27">
        <v>2.6834699727880689</v>
      </c>
      <c r="EW49" s="56">
        <v>9.8986262283984683</v>
      </c>
      <c r="EX49" s="27">
        <v>39.6</v>
      </c>
      <c r="EY49" s="27">
        <v>18</v>
      </c>
      <c r="EZ49" s="55"/>
      <c r="FA49" s="56">
        <v>1.2090078525931298</v>
      </c>
      <c r="FB49" s="56">
        <v>6.1386926698001085</v>
      </c>
      <c r="FC49" s="27">
        <v>13</v>
      </c>
      <c r="FD49" s="55"/>
      <c r="FE49" s="27">
        <v>13.8</v>
      </c>
      <c r="FF49" s="27">
        <v>1.6</v>
      </c>
      <c r="FG49" s="55"/>
      <c r="FH49" s="55"/>
      <c r="FI49" s="27">
        <v>13.4</v>
      </c>
      <c r="FJ49" s="27">
        <v>9</v>
      </c>
      <c r="FK49" s="27">
        <v>-13.252934908129605</v>
      </c>
      <c r="FL49" s="27">
        <v>2.5534441805225461</v>
      </c>
      <c r="FM49" s="27">
        <v>-5.5203721682847915</v>
      </c>
      <c r="FN49" s="27">
        <v>8.0487582984509576</v>
      </c>
      <c r="FO49" s="27">
        <v>12.331973716161437</v>
      </c>
      <c r="FP49" s="27">
        <v>23.866859866318894</v>
      </c>
      <c r="FQ49" s="27">
        <v>34.311696102669913</v>
      </c>
      <c r="FR49" s="27">
        <v>75.400000000000006</v>
      </c>
      <c r="FS49" s="27">
        <v>18.2</v>
      </c>
      <c r="FT49" s="27">
        <v>-3.983516483516472</v>
      </c>
      <c r="FU49" s="27">
        <v>-0.9615384615384639</v>
      </c>
      <c r="FV49" s="27">
        <v>7.6261663119935506</v>
      </c>
      <c r="FW49" s="27">
        <v>-6.2622944417066222</v>
      </c>
      <c r="FX49" s="27">
        <v>-4.2706442831215936</v>
      </c>
      <c r="FY49" s="27">
        <v>-13.812995703197974</v>
      </c>
      <c r="FZ49" s="27">
        <v>-11.857220860276836</v>
      </c>
      <c r="GA49" s="27">
        <v>-1.8755631946066831</v>
      </c>
      <c r="GB49" s="27">
        <v>2.3150578636665817</v>
      </c>
      <c r="GC49" s="55"/>
      <c r="GD49" s="27">
        <f>AVERAGE(FZ49,GB49,GC49)</f>
        <v>-4.7710814983051275</v>
      </c>
      <c r="GE49" s="27">
        <v>4.7</v>
      </c>
      <c r="GF49" s="27">
        <v>-29.879642631197253</v>
      </c>
      <c r="GG49" s="58"/>
      <c r="GH49" s="58"/>
      <c r="GI49" s="27">
        <v>198</v>
      </c>
      <c r="GJ49" s="27">
        <v>3.2</v>
      </c>
      <c r="GK49" s="56">
        <v>3.4666499233319983</v>
      </c>
      <c r="GL49" s="56">
        <v>-4.1300000000003916</v>
      </c>
      <c r="GM49" s="56">
        <v>0.4489999999999682</v>
      </c>
      <c r="GN49" s="55"/>
      <c r="GO49" s="27">
        <v>0.6</v>
      </c>
      <c r="GP49" s="27">
        <v>12.9</v>
      </c>
      <c r="GQ49" s="27">
        <v>68.5</v>
      </c>
      <c r="GR49" s="55"/>
      <c r="GS49" s="27">
        <v>14.4</v>
      </c>
      <c r="GT49" s="27">
        <v>18.8</v>
      </c>
      <c r="GU49" s="27">
        <v>14.3</v>
      </c>
      <c r="GV49" s="27">
        <v>-12.976414970924882</v>
      </c>
      <c r="GW49" s="27">
        <v>-6.5028758027317064</v>
      </c>
      <c r="GX49" s="27">
        <v>9.9061847087205219</v>
      </c>
      <c r="GY49" s="27">
        <v>-21.701061006144737</v>
      </c>
      <c r="GZ49" s="27">
        <v>-0.66476201558804349</v>
      </c>
      <c r="HA49" s="27">
        <v>-14.687176329802355</v>
      </c>
      <c r="HB49" s="27">
        <v>3.2991372771572118</v>
      </c>
      <c r="HC49" s="27">
        <v>-2.8417725135249428</v>
      </c>
      <c r="HD49" s="56">
        <v>1.2102907223299535</v>
      </c>
      <c r="HE49" s="56">
        <v>9.1999999999997826</v>
      </c>
      <c r="HF49" s="55"/>
      <c r="HG49" s="56">
        <v>6.8726645152409036</v>
      </c>
      <c r="HH49" s="56">
        <v>13.759413820730519</v>
      </c>
      <c r="HI49" s="56">
        <v>36.099994721738419</v>
      </c>
      <c r="HJ49" s="56">
        <v>29.999996606289042</v>
      </c>
      <c r="HK49" s="56">
        <v>22.456344781933439</v>
      </c>
      <c r="HL49" s="27">
        <v>7.6</v>
      </c>
      <c r="HM49" s="55"/>
      <c r="HN49" s="27">
        <v>-4.2428105964017586</v>
      </c>
      <c r="HO49" s="27">
        <v>0.96224414906629363</v>
      </c>
      <c r="HP49" s="27">
        <v>6.8220540343607983</v>
      </c>
      <c r="HQ49" s="27">
        <v>1.653745891148761</v>
      </c>
      <c r="HR49" s="27">
        <v>19.41250449553112</v>
      </c>
      <c r="HS49" s="27">
        <v>71.430660608337831</v>
      </c>
      <c r="HT49" s="56">
        <v>49.448630959502268</v>
      </c>
      <c r="HU49" s="27">
        <v>100</v>
      </c>
      <c r="HV49" s="27">
        <v>376.4</v>
      </c>
      <c r="HW49" s="27">
        <v>2.7972027972028037</v>
      </c>
      <c r="HX49" s="27">
        <v>2.0215633423180592</v>
      </c>
      <c r="HY49" s="27">
        <v>1.1074197120708749</v>
      </c>
      <c r="HZ49" s="27">
        <v>0</v>
      </c>
      <c r="IA49" s="27">
        <v>63.5</v>
      </c>
      <c r="IB49" s="27">
        <v>55.3</v>
      </c>
      <c r="IC49" s="27">
        <v>63.6</v>
      </c>
      <c r="ID49" s="27">
        <v>4.8</v>
      </c>
      <c r="IE49" s="27">
        <v>5.8823529411764941</v>
      </c>
      <c r="IF49" s="27">
        <v>4.7244094488189115</v>
      </c>
      <c r="IG49" s="27">
        <v>-1.6393442622950727</v>
      </c>
      <c r="IH49" s="27">
        <v>7.2000000000000064</v>
      </c>
      <c r="II49" s="27">
        <v>2.34375</v>
      </c>
      <c r="IJ49" s="27">
        <v>21.4</v>
      </c>
      <c r="IK49" s="27">
        <v>28.2</v>
      </c>
      <c r="IL49" s="27">
        <v>31.4</v>
      </c>
      <c r="IM49" s="27">
        <v>12.5</v>
      </c>
      <c r="IP49" s="43">
        <v>11.729059632140558</v>
      </c>
      <c r="IR49" s="41">
        <v>18.8</v>
      </c>
      <c r="IS49" s="27">
        <f t="shared" ref="IS49:IS55" si="13">AVERAGE(C49:IR49)</f>
        <v>15.563228643302626</v>
      </c>
      <c r="IT49" s="27">
        <f t="shared" ref="IT49:IT55" si="14">VAR($C49:$IR49)</f>
        <v>1603.7099369761224</v>
      </c>
      <c r="IU49" s="27">
        <f t="shared" ref="IU49:IU55" si="15">STDEV($C49:$IR49)</f>
        <v>40.046347361227873</v>
      </c>
      <c r="IV49" s="27">
        <f>AVERAGE($C$48:$IR$51)</f>
        <v>596.21043412032554</v>
      </c>
    </row>
    <row r="50" spans="1:256" s="19" customFormat="1" ht="13.15" x14ac:dyDescent="0.4">
      <c r="B50" s="19" t="s">
        <v>6</v>
      </c>
      <c r="C50" s="27"/>
      <c r="D50" s="41">
        <v>9.1999999999999993</v>
      </c>
      <c r="E50" s="27"/>
      <c r="F50" s="27">
        <v>3.3333333333333326</v>
      </c>
      <c r="G50" s="27">
        <v>31.034482758620697</v>
      </c>
      <c r="H50" s="27">
        <v>16.266666666666669</v>
      </c>
      <c r="I50" s="27">
        <v>44.633988875645599</v>
      </c>
      <c r="J50" s="27">
        <v>-0.42439794709832135</v>
      </c>
      <c r="K50" s="27"/>
      <c r="L50" s="27"/>
      <c r="M50" s="27"/>
      <c r="N50" s="55"/>
      <c r="O50" s="27">
        <v>14.6</v>
      </c>
      <c r="P50" s="27"/>
      <c r="Q50" s="27">
        <v>5.7758620689655196</v>
      </c>
      <c r="R50" s="27">
        <v>-9.1342876618950086</v>
      </c>
      <c r="S50" s="27">
        <v>10.7</v>
      </c>
      <c r="T50" s="27">
        <v>-2.2067014107152896</v>
      </c>
      <c r="U50" s="27">
        <v>3.8880763314909599</v>
      </c>
      <c r="V50" s="27">
        <v>42.78075483174112</v>
      </c>
      <c r="W50" s="27">
        <v>62.376271841975907</v>
      </c>
      <c r="X50" s="27"/>
      <c r="Y50" s="27"/>
      <c r="Z50" s="27">
        <v>2.5</v>
      </c>
      <c r="AA50" s="27">
        <v>7.1</v>
      </c>
      <c r="AB50" s="27">
        <v>4.2</v>
      </c>
      <c r="AC50" s="27"/>
      <c r="AD50" s="27"/>
      <c r="AE50" s="27">
        <v>14.7</v>
      </c>
      <c r="AF50" s="27">
        <v>-5.4065775207806306</v>
      </c>
      <c r="AG50" s="27">
        <v>-5.0920245398772943</v>
      </c>
      <c r="AH50" s="27">
        <v>7.3822558759653383</v>
      </c>
      <c r="AI50" s="27">
        <v>33.230831404396831</v>
      </c>
      <c r="AJ50" s="27">
        <v>9.6061219514236846</v>
      </c>
      <c r="AK50" s="27">
        <v>30.012863198965672</v>
      </c>
      <c r="AL50" s="27">
        <v>19.7</v>
      </c>
      <c r="AM50" s="27">
        <v>42.33241505968779</v>
      </c>
      <c r="AN50" s="27">
        <v>0</v>
      </c>
      <c r="AO50" s="27">
        <v>0</v>
      </c>
      <c r="AP50" s="27">
        <v>-4.2145593869731766</v>
      </c>
      <c r="AQ50" s="27">
        <v>-21.560514086781534</v>
      </c>
      <c r="AR50" s="27">
        <v>26.527177311906893</v>
      </c>
      <c r="AS50" s="56">
        <v>0.78201368523949877</v>
      </c>
      <c r="AT50" s="56">
        <v>27.415255566329471</v>
      </c>
      <c r="AU50" s="27"/>
      <c r="AV50" s="27"/>
      <c r="AW50" s="27"/>
      <c r="AX50" s="27">
        <v>1.9953463083744309</v>
      </c>
      <c r="AY50" s="27">
        <v>8.9058535408334567</v>
      </c>
      <c r="AZ50" s="27">
        <v>37.1</v>
      </c>
      <c r="BA50" s="56">
        <v>8.6816720257236017</v>
      </c>
      <c r="BB50" s="27">
        <v>4.5</v>
      </c>
      <c r="BC50" s="28"/>
      <c r="BD50" s="27"/>
      <c r="BE50" s="27"/>
      <c r="BF50" s="27"/>
      <c r="BG50" s="27"/>
      <c r="BH50" s="27">
        <v>1.6</v>
      </c>
      <c r="BI50" s="27">
        <v>7.3789711196765673</v>
      </c>
      <c r="BJ50" s="27">
        <v>21.7</v>
      </c>
      <c r="BK50" s="27">
        <v>27.4</v>
      </c>
      <c r="BL50" s="27"/>
      <c r="BM50" s="27">
        <v>13</v>
      </c>
      <c r="BN50" s="27">
        <v>30.6</v>
      </c>
      <c r="BO50" s="27">
        <v>1.5564801972568931</v>
      </c>
      <c r="BP50" s="27">
        <v>14.9</v>
      </c>
      <c r="BQ50" s="27"/>
      <c r="BR50" s="27"/>
      <c r="BS50" s="27"/>
      <c r="BT50" s="27">
        <v>9.6</v>
      </c>
      <c r="BU50" s="56">
        <v>20.167807972423915</v>
      </c>
      <c r="BV50" s="56">
        <v>5.9000000000000581</v>
      </c>
      <c r="BW50" s="27">
        <v>4.0999999999999996</v>
      </c>
      <c r="BX50" s="27">
        <v>22.1</v>
      </c>
      <c r="BY50" s="56">
        <v>13.444751817855998</v>
      </c>
      <c r="BZ50" s="56">
        <v>13.284821344371508</v>
      </c>
      <c r="CA50" s="56">
        <v>7.8947171861839989</v>
      </c>
      <c r="CB50" s="56">
        <v>10.810844048038994</v>
      </c>
      <c r="CC50" s="56">
        <v>10.305440669829693</v>
      </c>
      <c r="CD50" s="27">
        <v>-7.208318733436311</v>
      </c>
      <c r="CE50" s="27">
        <v>0.3714026052711254</v>
      </c>
      <c r="CF50" s="27">
        <v>-10.353210272003842</v>
      </c>
      <c r="CG50" s="27">
        <v>-3.5826928351346932</v>
      </c>
      <c r="CH50" s="27">
        <v>23.293921240060577</v>
      </c>
      <c r="CI50" s="27">
        <v>-11.34463114322817</v>
      </c>
      <c r="CJ50" s="27"/>
      <c r="CK50" s="27">
        <v>3.2</v>
      </c>
      <c r="CL50" s="27">
        <v>10.8</v>
      </c>
      <c r="CM50" s="27">
        <v>30.3</v>
      </c>
      <c r="CN50" s="27">
        <v>28.3</v>
      </c>
      <c r="CO50" s="27">
        <v>41.9</v>
      </c>
      <c r="CP50" s="56">
        <v>8.8888890659470849</v>
      </c>
      <c r="CQ50" s="56">
        <v>8.4872160243569663</v>
      </c>
      <c r="CR50" s="27"/>
      <c r="CS50" s="56">
        <v>9.3778430837725413</v>
      </c>
      <c r="CT50" s="56">
        <v>15.286992239403109</v>
      </c>
      <c r="CU50" s="27">
        <v>15.140180955206171</v>
      </c>
      <c r="CV50" s="27">
        <v>-11.377768035614567</v>
      </c>
      <c r="CW50" s="27">
        <v>0.11494252873562566</v>
      </c>
      <c r="CX50" s="27">
        <v>10.977256823227783</v>
      </c>
      <c r="CY50" s="27">
        <v>8.089673667393825</v>
      </c>
      <c r="CZ50" s="27">
        <v>5.0003100278235353</v>
      </c>
      <c r="DA50" s="28">
        <v>87.67240074092264</v>
      </c>
      <c r="DB50" s="28">
        <v>7</v>
      </c>
      <c r="DC50" s="28">
        <v>58</v>
      </c>
      <c r="DD50" s="28">
        <v>3.8</v>
      </c>
      <c r="DE50" s="57">
        <v>11.392452420607118</v>
      </c>
      <c r="DF50" s="58"/>
      <c r="DG50" s="28">
        <v>1.6620498614958539</v>
      </c>
      <c r="DH50" s="57">
        <v>5.9101579815284087</v>
      </c>
      <c r="DI50" s="57">
        <v>9.7936415613706131</v>
      </c>
      <c r="DJ50" s="57">
        <v>28.714946632909339</v>
      </c>
      <c r="DK50" s="57">
        <v>29.699953487637892</v>
      </c>
      <c r="DL50" s="28">
        <v>12.464481818155765</v>
      </c>
      <c r="DM50" s="27">
        <v>-0.2</v>
      </c>
      <c r="DN50" s="27">
        <v>27.3</v>
      </c>
      <c r="DO50" s="27">
        <v>6.7</v>
      </c>
      <c r="DP50" s="55"/>
      <c r="DQ50" s="55"/>
      <c r="DR50" s="55"/>
      <c r="DS50" s="55"/>
      <c r="DT50" s="55"/>
      <c r="DU50" s="56">
        <v>2.3483333751561997</v>
      </c>
      <c r="DV50" s="56">
        <v>7.2815693587318746</v>
      </c>
      <c r="DW50" s="55"/>
      <c r="DX50" s="58"/>
      <c r="DY50" s="56">
        <v>13.982947364106938</v>
      </c>
      <c r="DZ50" s="56">
        <v>19.189519516985492</v>
      </c>
      <c r="EA50" s="56">
        <v>14.182692307692285</v>
      </c>
      <c r="EB50" s="27">
        <v>4.9000000000000004</v>
      </c>
      <c r="EC50" s="55"/>
      <c r="ED50" s="55"/>
      <c r="EE50" s="55"/>
      <c r="EF50" s="55"/>
      <c r="EG50" s="27">
        <v>4.5150501672239288E-2</v>
      </c>
      <c r="EH50" s="27">
        <v>-1.9941648489686727</v>
      </c>
      <c r="EI50" s="27">
        <v>1.3329636545510415</v>
      </c>
      <c r="EJ50" s="27">
        <v>26.5</v>
      </c>
      <c r="EK50" s="27">
        <v>23.5</v>
      </c>
      <c r="EL50" s="27">
        <v>31.3</v>
      </c>
      <c r="EM50" s="55"/>
      <c r="EN50" s="27">
        <v>12.5</v>
      </c>
      <c r="EO50" s="27">
        <v>12.4</v>
      </c>
      <c r="EP50" s="56">
        <v>4.2000695513886797</v>
      </c>
      <c r="EQ50" s="27">
        <v>-1.7</v>
      </c>
      <c r="ER50" s="55"/>
      <c r="ES50" s="55"/>
      <c r="ET50" s="55"/>
      <c r="EU50" s="55"/>
      <c r="EV50" s="27">
        <v>10.490181390476515</v>
      </c>
      <c r="EW50" s="56">
        <v>7.3249999032855397</v>
      </c>
      <c r="EX50" s="27">
        <v>5.5</v>
      </c>
      <c r="EY50" s="27">
        <v>13.7</v>
      </c>
      <c r="EZ50" s="55"/>
      <c r="FA50" s="56">
        <v>4.4854124158811848</v>
      </c>
      <c r="FB50" s="56">
        <v>8.2670469701159579</v>
      </c>
      <c r="FC50" s="27">
        <v>10.8</v>
      </c>
      <c r="FD50" s="55"/>
      <c r="FE50" s="27">
        <v>7.3</v>
      </c>
      <c r="FF50" s="27">
        <v>1</v>
      </c>
      <c r="FG50" s="55"/>
      <c r="FH50" s="55"/>
      <c r="FI50" s="27">
        <v>20.3</v>
      </c>
      <c r="FJ50" s="27">
        <v>7.3</v>
      </c>
      <c r="FK50" s="27">
        <v>10.136097874882116</v>
      </c>
      <c r="FL50" s="55"/>
      <c r="FM50" s="27">
        <v>-1.7949717514124277</v>
      </c>
      <c r="FN50" s="27">
        <v>15.819696625349495</v>
      </c>
      <c r="FO50" s="27">
        <v>18.41466573353236</v>
      </c>
      <c r="FP50" s="27">
        <v>40.942119517608766</v>
      </c>
      <c r="FQ50" s="27">
        <v>68.405335517329505</v>
      </c>
      <c r="FR50" s="27">
        <v>64.5</v>
      </c>
      <c r="FS50" s="27">
        <v>13.1</v>
      </c>
      <c r="FT50" s="27">
        <v>-9.1559370529327673</v>
      </c>
      <c r="FU50" s="27">
        <v>-2.1035598705501575</v>
      </c>
      <c r="FV50" s="27">
        <v>7.9797506735783319</v>
      </c>
      <c r="FW50" s="27">
        <v>-0.45826695651802196</v>
      </c>
      <c r="FX50" s="27">
        <v>0</v>
      </c>
      <c r="FY50" s="27">
        <v>-8.4013934570484565</v>
      </c>
      <c r="FZ50" s="27">
        <v>-5.7354013589682173</v>
      </c>
      <c r="GA50" s="27">
        <v>10.701015739449559</v>
      </c>
      <c r="GB50" s="27">
        <v>4.1939939057475213</v>
      </c>
      <c r="GC50" s="55"/>
      <c r="GD50" s="27">
        <f>AVERAGE(FZ50,GB50,GC50)</f>
        <v>-0.77070372661034803</v>
      </c>
      <c r="GE50" s="27">
        <v>-0.3</v>
      </c>
      <c r="GF50" s="27">
        <v>-2.6942952292243527</v>
      </c>
      <c r="GG50" s="58"/>
      <c r="GH50" s="58"/>
      <c r="GI50" s="27">
        <v>47.7</v>
      </c>
      <c r="GJ50" s="27">
        <v>0.1</v>
      </c>
      <c r="GK50" s="56">
        <v>9.6219991876227713</v>
      </c>
      <c r="GL50" s="56">
        <v>-1.8229999999995674</v>
      </c>
      <c r="GM50" s="56">
        <v>0.32499999999999113</v>
      </c>
      <c r="GN50" s="55"/>
      <c r="GO50" s="27">
        <v>2.7</v>
      </c>
      <c r="GP50" s="27">
        <v>23.4</v>
      </c>
      <c r="GQ50" s="27">
        <v>66.599999999999994</v>
      </c>
      <c r="GR50" s="55"/>
      <c r="GS50" s="27">
        <v>12.6</v>
      </c>
      <c r="GT50" s="27">
        <v>16.2</v>
      </c>
      <c r="GU50" s="27">
        <v>15.6</v>
      </c>
      <c r="GV50" s="27">
        <v>-1.1422365852698395</v>
      </c>
      <c r="GW50" s="27">
        <v>-3.5702209734982095</v>
      </c>
      <c r="GX50" s="27">
        <v>11.337837347658997</v>
      </c>
      <c r="GY50" s="27">
        <v>0.54307036518917817</v>
      </c>
      <c r="GZ50" s="27">
        <v>-3.3855530670205942</v>
      </c>
      <c r="HA50" s="27">
        <v>1.5183637167024981</v>
      </c>
      <c r="HB50" s="27">
        <v>-1.999487752440503</v>
      </c>
      <c r="HC50" s="27">
        <v>2.8412996879050705</v>
      </c>
      <c r="HD50" s="56">
        <v>1.2456413563743358</v>
      </c>
      <c r="HE50" s="56">
        <v>10.619469026548778</v>
      </c>
      <c r="HF50" s="55"/>
      <c r="HG50" s="56">
        <v>11.615168176332087</v>
      </c>
      <c r="HH50" s="56">
        <v>30.204874973522717</v>
      </c>
      <c r="HI50" s="56">
        <v>33.300001579739515</v>
      </c>
      <c r="HJ50" s="56">
        <v>31.200003132656246</v>
      </c>
      <c r="HK50" s="56">
        <v>1.4178926181209206</v>
      </c>
      <c r="HL50" s="27">
        <v>7.7</v>
      </c>
      <c r="HM50" s="55"/>
      <c r="HN50" s="27">
        <v>2.1081440934980433</v>
      </c>
      <c r="HO50" s="27">
        <v>2.1646070592036049</v>
      </c>
      <c r="HP50" s="27">
        <v>7.47691549204729</v>
      </c>
      <c r="HQ50" s="27">
        <v>-0.60096307027083451</v>
      </c>
      <c r="HR50" s="27">
        <v>17.160066667354684</v>
      </c>
      <c r="HS50" s="27">
        <v>110.6</v>
      </c>
      <c r="HT50" s="56">
        <v>94.951465336077334</v>
      </c>
      <c r="HU50" s="27">
        <v>150</v>
      </c>
      <c r="HV50" s="27">
        <v>80.2</v>
      </c>
      <c r="HW50" s="27">
        <v>-0.56689342403628118</v>
      </c>
      <c r="HX50" s="27">
        <v>34.214002642007912</v>
      </c>
      <c r="HY50" s="27">
        <v>9.5290251916757978</v>
      </c>
      <c r="HZ50" s="27">
        <v>0</v>
      </c>
      <c r="IA50" s="27">
        <v>34</v>
      </c>
      <c r="IB50" s="27">
        <v>72.2</v>
      </c>
      <c r="IC50" s="27">
        <v>62.2</v>
      </c>
      <c r="ID50" s="27">
        <v>4.4000000000000004</v>
      </c>
      <c r="IE50" s="27">
        <v>3.7037037037036979</v>
      </c>
      <c r="IF50" s="27">
        <v>-5.2631578947368478</v>
      </c>
      <c r="IG50" s="27">
        <v>-1.6666666666666607</v>
      </c>
      <c r="IH50" s="27">
        <v>8.9552238805970177</v>
      </c>
      <c r="II50" s="27">
        <v>-12.213740458015266</v>
      </c>
      <c r="IJ50" s="27">
        <v>16.2</v>
      </c>
      <c r="IK50" s="27">
        <v>29.4</v>
      </c>
      <c r="IL50" s="27">
        <v>38.1</v>
      </c>
      <c r="IM50" s="27">
        <v>22.4</v>
      </c>
      <c r="IP50" s="43">
        <v>13.997042878265381</v>
      </c>
      <c r="IR50" s="41">
        <v>31.3</v>
      </c>
      <c r="IS50" s="27">
        <f t="shared" si="13"/>
        <v>14.638196228245329</v>
      </c>
      <c r="IT50" s="27">
        <f t="shared" si="14"/>
        <v>492.26613623705174</v>
      </c>
      <c r="IU50" s="27">
        <f t="shared" si="15"/>
        <v>22.187071375849758</v>
      </c>
      <c r="IV50" s="27">
        <f>VAR($C$48:$IR$51)</f>
        <v>789888.38463365962</v>
      </c>
    </row>
    <row r="51" spans="1:256" s="19" customFormat="1" ht="13.15" x14ac:dyDescent="0.4">
      <c r="B51" s="19" t="s">
        <v>7</v>
      </c>
      <c r="C51" s="41">
        <v>-0.2</v>
      </c>
      <c r="D51" s="41">
        <v>9.3000000000000007</v>
      </c>
      <c r="E51" s="27"/>
      <c r="F51" s="27">
        <v>4.6875</v>
      </c>
      <c r="G51" s="27">
        <v>39.473684210526315</v>
      </c>
      <c r="H51" s="27">
        <v>7.5688073394495348</v>
      </c>
      <c r="I51" s="27">
        <v>31.93640874208117</v>
      </c>
      <c r="J51" s="27">
        <v>-0.31717712359994749</v>
      </c>
      <c r="K51" s="27"/>
      <c r="L51" s="27"/>
      <c r="M51" s="27"/>
      <c r="N51" s="55"/>
      <c r="O51" s="27">
        <v>16</v>
      </c>
      <c r="P51" s="27"/>
      <c r="Q51" s="27">
        <v>17.359413202933982</v>
      </c>
      <c r="R51" s="27">
        <v>-12.978244561140292</v>
      </c>
      <c r="S51" s="27">
        <v>-4.1365518481730819</v>
      </c>
      <c r="T51" s="27">
        <v>-10.743001331285932</v>
      </c>
      <c r="U51" s="27">
        <v>7.6389500520975471</v>
      </c>
      <c r="V51" s="27">
        <v>32.209706193634716</v>
      </c>
      <c r="W51" s="27">
        <v>80.487799045179059</v>
      </c>
      <c r="X51" s="27"/>
      <c r="Y51" s="27"/>
      <c r="Z51" s="27">
        <v>6.4</v>
      </c>
      <c r="AA51" s="27">
        <v>-2.7</v>
      </c>
      <c r="AB51" s="27">
        <v>4.3</v>
      </c>
      <c r="AC51" s="27">
        <v>15.1</v>
      </c>
      <c r="AD51" s="27">
        <v>13.3</v>
      </c>
      <c r="AE51" s="27">
        <v>13.2</v>
      </c>
      <c r="AF51" s="27">
        <v>-5.3793841216474361</v>
      </c>
      <c r="AG51" s="27">
        <v>6.3994828700711102</v>
      </c>
      <c r="AH51" s="27">
        <v>-5.1788002697353281</v>
      </c>
      <c r="AI51" s="27">
        <v>5.4776421294678705</v>
      </c>
      <c r="AJ51" s="27">
        <v>27.707380456355985</v>
      </c>
      <c r="AK51" s="27">
        <v>20.755102625795747</v>
      </c>
      <c r="AL51" s="27">
        <v>9.9</v>
      </c>
      <c r="AM51" s="27">
        <v>-13.548387096774183</v>
      </c>
      <c r="AN51" s="27">
        <v>2.798232695139899</v>
      </c>
      <c r="AO51" s="27">
        <v>0</v>
      </c>
      <c r="AP51" s="27">
        <v>-1.866666666666674</v>
      </c>
      <c r="AQ51" s="27">
        <v>-12.164291057188697</v>
      </c>
      <c r="AR51" s="27">
        <v>26.597588810523138</v>
      </c>
      <c r="AS51" s="56">
        <v>3.4535269460223028</v>
      </c>
      <c r="AT51" s="56">
        <v>29.000442501249974</v>
      </c>
      <c r="AU51" s="27"/>
      <c r="AV51" s="27"/>
      <c r="AW51" s="27"/>
      <c r="AX51" s="27">
        <v>1.312238648306679</v>
      </c>
      <c r="AY51" s="27">
        <v>18.100000000000001</v>
      </c>
      <c r="AZ51" s="27">
        <v>90.1</v>
      </c>
      <c r="BA51" s="56">
        <v>7.3890889184714332</v>
      </c>
      <c r="BB51" s="27">
        <v>0.7</v>
      </c>
      <c r="BC51" s="28"/>
      <c r="BD51" s="27"/>
      <c r="BE51" s="27"/>
      <c r="BF51" s="27"/>
      <c r="BG51" s="27"/>
      <c r="BH51" s="27">
        <v>0.1</v>
      </c>
      <c r="BI51" s="27">
        <v>21.7</v>
      </c>
      <c r="BJ51" s="27">
        <v>7.5</v>
      </c>
      <c r="BK51" s="27">
        <v>51.5</v>
      </c>
      <c r="BL51" s="27"/>
      <c r="BM51" s="27">
        <v>16.399999999999999</v>
      </c>
      <c r="BN51" s="27">
        <v>36.1</v>
      </c>
      <c r="BO51" s="27">
        <v>-8.5280728376327826</v>
      </c>
      <c r="BP51" s="27">
        <v>16</v>
      </c>
      <c r="BQ51" s="27"/>
      <c r="BR51" s="27"/>
      <c r="BS51" s="27"/>
      <c r="BT51" s="27">
        <v>5.2</v>
      </c>
      <c r="BU51" s="56">
        <v>13.85049161437029</v>
      </c>
      <c r="BV51" s="56">
        <v>7.2999999999999021</v>
      </c>
      <c r="BW51" s="27">
        <v>2.2999999999999998</v>
      </c>
      <c r="BX51" s="27">
        <v>18.3</v>
      </c>
      <c r="BY51" s="56">
        <v>26.399182688524409</v>
      </c>
      <c r="BZ51" s="56">
        <v>-8.459734250179249</v>
      </c>
      <c r="CA51" s="56">
        <v>7.317056286046868</v>
      </c>
      <c r="CB51" s="56">
        <v>17.073158068191951</v>
      </c>
      <c r="CC51" s="56">
        <v>24.565416076500163</v>
      </c>
      <c r="CD51" s="27">
        <v>-7.627339499311252</v>
      </c>
      <c r="CE51" s="27">
        <v>0.49377350404134429</v>
      </c>
      <c r="CF51" s="27">
        <v>-12.681342195539703</v>
      </c>
      <c r="CG51" s="27">
        <v>23.031626152256845</v>
      </c>
      <c r="CH51" s="27">
        <v>-1.0921675837825551</v>
      </c>
      <c r="CI51" s="27">
        <v>-2.0198651540059176</v>
      </c>
      <c r="CJ51" s="27"/>
      <c r="CK51" s="27">
        <v>19.2</v>
      </c>
      <c r="CL51" s="27">
        <v>10.3</v>
      </c>
      <c r="CM51" s="27">
        <v>26</v>
      </c>
      <c r="CN51" s="27">
        <v>-37.9</v>
      </c>
      <c r="CO51" s="27">
        <v>16.5</v>
      </c>
      <c r="CP51" s="56">
        <v>20.804985638191983</v>
      </c>
      <c r="CQ51" s="56">
        <v>29.011290180220893</v>
      </c>
      <c r="CR51" s="27"/>
      <c r="CS51" s="56">
        <v>6.5364987225608049</v>
      </c>
      <c r="CT51" s="56">
        <v>12.444690155606658</v>
      </c>
      <c r="CU51" s="27">
        <v>13.714702771313721</v>
      </c>
      <c r="CV51" s="27">
        <v>0.20058136795785961</v>
      </c>
      <c r="CW51" s="27">
        <v>14.92537313432836</v>
      </c>
      <c r="CX51" s="27">
        <v>4.3048504298221184</v>
      </c>
      <c r="CY51" s="27">
        <v>1.4172466196489004</v>
      </c>
      <c r="CZ51" s="27">
        <v>3.7574230913367397</v>
      </c>
      <c r="DA51" s="28">
        <v>290.70687125247764</v>
      </c>
      <c r="DB51" s="28">
        <v>6.2</v>
      </c>
      <c r="DC51" s="28">
        <v>20.7</v>
      </c>
      <c r="DD51" s="28">
        <v>11.5</v>
      </c>
      <c r="DE51" s="57">
        <v>27.083279634771024</v>
      </c>
      <c r="DF51" s="58"/>
      <c r="DG51" s="28">
        <v>3.1335149863760168</v>
      </c>
      <c r="DH51" s="57">
        <v>6.2499933109292458</v>
      </c>
      <c r="DI51" s="57">
        <v>11.191023438929475</v>
      </c>
      <c r="DJ51" s="57">
        <v>17.983673128573997</v>
      </c>
      <c r="DK51" s="57">
        <v>24.40002655612745</v>
      </c>
      <c r="DL51" s="28">
        <v>1.957794583765414</v>
      </c>
      <c r="DM51" s="27">
        <v>6.7</v>
      </c>
      <c r="DN51" s="27">
        <v>46</v>
      </c>
      <c r="DO51" s="27">
        <v>5.8</v>
      </c>
      <c r="DP51" s="55"/>
      <c r="DQ51" s="55"/>
      <c r="DR51" s="55"/>
      <c r="DS51" s="55"/>
      <c r="DT51" s="55"/>
      <c r="DU51" s="56">
        <v>5.8317441963878212</v>
      </c>
      <c r="DV51" s="56">
        <v>11.613871040942916</v>
      </c>
      <c r="DW51" s="55"/>
      <c r="DX51" s="58"/>
      <c r="DY51" s="56">
        <v>18.27827341439912</v>
      </c>
      <c r="DZ51" s="56">
        <v>12</v>
      </c>
      <c r="EA51" s="56">
        <v>25.052631578947349</v>
      </c>
      <c r="EB51" s="27">
        <v>4.8</v>
      </c>
      <c r="EC51" s="55"/>
      <c r="ED51" s="55"/>
      <c r="EE51" s="55"/>
      <c r="EF51" s="55"/>
      <c r="EG51" s="27">
        <v>4.9822030450953001</v>
      </c>
      <c r="EH51" s="27">
        <v>-0.53898911599477384</v>
      </c>
      <c r="EI51" s="27">
        <v>-4.7656817455475178</v>
      </c>
      <c r="EJ51" s="27">
        <v>27.9</v>
      </c>
      <c r="EK51" s="27">
        <v>11.8</v>
      </c>
      <c r="EL51" s="27">
        <v>9.8000000000000007</v>
      </c>
      <c r="EM51" s="55"/>
      <c r="EN51" s="27">
        <v>10.5</v>
      </c>
      <c r="EO51" s="27">
        <v>7.7</v>
      </c>
      <c r="EP51" s="56">
        <v>17.694600644657594</v>
      </c>
      <c r="EQ51" s="27">
        <v>34.5</v>
      </c>
      <c r="ER51" s="55"/>
      <c r="ES51" s="55"/>
      <c r="ET51" s="55"/>
      <c r="EU51" s="55"/>
      <c r="EV51" s="27">
        <v>4.8215093567034186</v>
      </c>
      <c r="EW51" s="56">
        <v>24.3</v>
      </c>
      <c r="EX51" s="27">
        <v>5.4</v>
      </c>
      <c r="EY51" s="27">
        <v>14</v>
      </c>
      <c r="EZ51" s="55"/>
      <c r="FA51" s="56">
        <v>7.7227253534301914</v>
      </c>
      <c r="FB51" s="56">
        <v>11.938230912240886</v>
      </c>
      <c r="FC51" s="27">
        <v>11.8</v>
      </c>
      <c r="FD51" s="55"/>
      <c r="FE51" s="27">
        <v>4.3</v>
      </c>
      <c r="FF51" s="27">
        <v>-0.1</v>
      </c>
      <c r="FG51" s="55"/>
      <c r="FH51" s="55"/>
      <c r="FI51" s="27">
        <v>25.2</v>
      </c>
      <c r="FJ51" s="27">
        <v>10.5</v>
      </c>
      <c r="FK51" s="27">
        <v>-14.810766005944581</v>
      </c>
      <c r="FL51" s="55"/>
      <c r="FM51" s="27">
        <v>-5.1285714285714299</v>
      </c>
      <c r="FN51" s="27">
        <v>12.905631580043243</v>
      </c>
      <c r="FO51" s="27">
        <v>23.866859866318894</v>
      </c>
      <c r="FP51" s="27">
        <v>34.311696102669913</v>
      </c>
      <c r="FQ51" s="27">
        <v>66.37063307397014</v>
      </c>
      <c r="FR51" s="27">
        <v>111.1</v>
      </c>
      <c r="FS51" s="27">
        <v>9</v>
      </c>
      <c r="FT51" s="27">
        <v>-3.7795275590551158</v>
      </c>
      <c r="FU51" s="27">
        <v>2.9752066115702429</v>
      </c>
      <c r="FV51" s="27">
        <v>9.4</v>
      </c>
      <c r="FW51" s="27">
        <v>0</v>
      </c>
      <c r="FX51" s="27">
        <v>-5.1555186397615689</v>
      </c>
      <c r="FY51" s="27">
        <v>43.325158389536078</v>
      </c>
      <c r="FZ51" s="27">
        <v>-14.588609051982138</v>
      </c>
      <c r="GA51" s="27">
        <v>1.2440642617763786</v>
      </c>
      <c r="GB51" s="27">
        <v>16.566516499907788</v>
      </c>
      <c r="GC51" s="55"/>
      <c r="GD51" s="27">
        <v>1.5</v>
      </c>
      <c r="GE51" s="27">
        <v>-0.2</v>
      </c>
      <c r="GF51" s="27">
        <v>-5.0061840369393211</v>
      </c>
      <c r="GG51" s="58"/>
      <c r="GH51" s="58"/>
      <c r="GI51" s="27">
        <v>14.8</v>
      </c>
      <c r="GJ51" s="27">
        <v>13.9</v>
      </c>
      <c r="GK51" s="56">
        <v>8.6991956475802432</v>
      </c>
      <c r="GL51" s="56">
        <v>0.4489999999999682</v>
      </c>
      <c r="GM51" s="56">
        <v>-1.75</v>
      </c>
      <c r="GN51" s="55"/>
      <c r="GO51" s="27">
        <v>6.3</v>
      </c>
      <c r="GP51" s="27">
        <v>26.9</v>
      </c>
      <c r="GQ51" s="27">
        <v>76.599999999999994</v>
      </c>
      <c r="GR51" s="55"/>
      <c r="GS51" s="27">
        <v>11.2</v>
      </c>
      <c r="GT51" s="27">
        <v>12.9</v>
      </c>
      <c r="GU51" s="27">
        <v>13.7</v>
      </c>
      <c r="GV51" s="27">
        <v>3.9837624453074496</v>
      </c>
      <c r="GW51" s="27">
        <v>5.410122910125029</v>
      </c>
      <c r="GX51" s="27">
        <v>-3.5975641956655311</v>
      </c>
      <c r="GY51" s="27">
        <v>-7.2247673217156461</v>
      </c>
      <c r="GZ51" s="27">
        <v>2.2536434775150536</v>
      </c>
      <c r="HA51" s="27">
        <v>0.11705827625240661</v>
      </c>
      <c r="HB51" s="27">
        <v>1.771929357236095</v>
      </c>
      <c r="HC51" s="27">
        <v>-1.3454696619642375</v>
      </c>
      <c r="HD51" s="56">
        <v>9.1999999999997826</v>
      </c>
      <c r="HE51" s="56">
        <v>26</v>
      </c>
      <c r="HF51" s="55"/>
      <c r="HG51" s="56">
        <v>11.483643742912001</v>
      </c>
      <c r="HH51" s="56">
        <v>30.30000812074255</v>
      </c>
      <c r="HI51" s="56">
        <v>32.40000557165903</v>
      </c>
      <c r="HJ51" s="56">
        <v>30.399996657226719</v>
      </c>
      <c r="HK51" s="56">
        <v>7.5055207886797648</v>
      </c>
      <c r="HL51" s="27">
        <v>10.8</v>
      </c>
      <c r="HM51" s="55"/>
      <c r="HN51" s="27">
        <v>-8.7945523036800815</v>
      </c>
      <c r="HO51" s="27">
        <v>0.77871768519298667</v>
      </c>
      <c r="HP51" s="27">
        <v>0.6541672973798125</v>
      </c>
      <c r="HQ51" s="27">
        <v>4.0004278934415023</v>
      </c>
      <c r="HR51" s="27">
        <v>33.812168149670555</v>
      </c>
      <c r="HS51" s="27">
        <v>36.4</v>
      </c>
      <c r="HT51" s="56">
        <v>99.203180459282208</v>
      </c>
      <c r="HU51" s="27">
        <v>16.7</v>
      </c>
      <c r="HV51" s="27">
        <v>15.9</v>
      </c>
      <c r="HW51" s="27">
        <v>2.6225769669327219</v>
      </c>
      <c r="HX51" s="27">
        <v>-17.716535433070867</v>
      </c>
      <c r="HY51" s="27">
        <v>6.5</v>
      </c>
      <c r="HZ51" s="27">
        <v>-1.9864420128631615</v>
      </c>
      <c r="IA51" s="27">
        <v>19</v>
      </c>
      <c r="IB51" s="27">
        <v>76.400000000000006</v>
      </c>
      <c r="IC51" s="27">
        <v>80.400000000000006</v>
      </c>
      <c r="ID51" s="27">
        <v>14</v>
      </c>
      <c r="IE51" s="27">
        <v>-4.46428571428571</v>
      </c>
      <c r="IF51" s="27">
        <v>2.3809523809523947</v>
      </c>
      <c r="IG51" s="27">
        <v>32.203389830508456</v>
      </c>
      <c r="IH51" s="27">
        <v>-3.4246575342465779</v>
      </c>
      <c r="II51" s="27">
        <v>-5.2173913043478182</v>
      </c>
      <c r="IJ51" s="27">
        <v>9.6</v>
      </c>
      <c r="IK51" s="27">
        <v>84.5</v>
      </c>
      <c r="IL51" s="27">
        <v>60.8</v>
      </c>
      <c r="IM51" s="27">
        <v>31.1</v>
      </c>
      <c r="IP51" s="43">
        <v>12.4945957630783</v>
      </c>
      <c r="IQ51" s="43">
        <v>2.5000225542669861</v>
      </c>
      <c r="IR51" s="41">
        <v>58</v>
      </c>
      <c r="IS51" s="27">
        <f t="shared" si="13"/>
        <v>15.012267116865061</v>
      </c>
      <c r="IT51" s="27">
        <f t="shared" si="14"/>
        <v>832.60124019552177</v>
      </c>
      <c r="IU51" s="27">
        <f t="shared" si="15"/>
        <v>28.85483044821996</v>
      </c>
      <c r="IV51" s="27">
        <f>STDEV($C$48:$IR$51)</f>
        <v>888.75665096451439</v>
      </c>
    </row>
    <row r="52" spans="1:256" s="29" customFormat="1" ht="13.15" x14ac:dyDescent="0.4">
      <c r="A52" s="19"/>
      <c r="B52" s="19" t="s">
        <v>8</v>
      </c>
      <c r="C52" s="25">
        <v>35.700000000000003</v>
      </c>
      <c r="D52" s="25">
        <v>25.9</v>
      </c>
      <c r="E52" s="28"/>
      <c r="F52" s="28">
        <v>-1.428571428571429</v>
      </c>
      <c r="G52" s="28">
        <v>55.660377358490578</v>
      </c>
      <c r="H52" s="28">
        <v>15.991471215351813</v>
      </c>
      <c r="I52" s="28">
        <v>-6.6806334500123743</v>
      </c>
      <c r="J52" s="28">
        <v>-0.84518245997813102</v>
      </c>
      <c r="K52" s="28"/>
      <c r="L52" s="28"/>
      <c r="M52" s="28"/>
      <c r="N52" s="58"/>
      <c r="O52" s="28">
        <v>15.2</v>
      </c>
      <c r="P52" s="28"/>
      <c r="Q52" s="28">
        <v>4.6527777777777697</v>
      </c>
      <c r="R52" s="28">
        <v>-12.672413793103452</v>
      </c>
      <c r="S52" s="28">
        <v>-6.65</v>
      </c>
      <c r="T52" s="28">
        <v>-1.1303088267908545</v>
      </c>
      <c r="U52" s="28">
        <v>4.4020928449915893</v>
      </c>
      <c r="V52" s="28">
        <v>43.059465849523249</v>
      </c>
      <c r="W52" s="28">
        <v>87.473535449581533</v>
      </c>
      <c r="X52" s="28"/>
      <c r="Y52" s="28"/>
      <c r="Z52" s="28">
        <v>23.9</v>
      </c>
      <c r="AA52" s="28">
        <v>-2.9</v>
      </c>
      <c r="AB52" s="28">
        <v>2.8</v>
      </c>
      <c r="AC52" s="28">
        <v>20.7</v>
      </c>
      <c r="AD52" s="28">
        <v>14.7</v>
      </c>
      <c r="AE52" s="28">
        <v>14.6</v>
      </c>
      <c r="AF52" s="28">
        <v>-4.7403698619074568</v>
      </c>
      <c r="AG52" s="28">
        <v>10.783718104495744</v>
      </c>
      <c r="AH52" s="28">
        <v>0</v>
      </c>
      <c r="AI52" s="28">
        <v>9.6061219514236846</v>
      </c>
      <c r="AJ52" s="28">
        <v>45.331940464434254</v>
      </c>
      <c r="AK52" s="28">
        <v>14.734961792117929</v>
      </c>
      <c r="AL52" s="28">
        <v>27.3</v>
      </c>
      <c r="AM52" s="28">
        <v>103.05970149253731</v>
      </c>
      <c r="AN52" s="28">
        <v>18.91117478510029</v>
      </c>
      <c r="AO52" s="28">
        <v>0</v>
      </c>
      <c r="AP52" s="28">
        <v>37.771739130434803</v>
      </c>
      <c r="AQ52" s="28">
        <v>-20.06145065286567</v>
      </c>
      <c r="AR52" s="28">
        <v>-7.2432295173265146E-2</v>
      </c>
      <c r="AS52" s="57">
        <v>3.4712534537712623</v>
      </c>
      <c r="AT52" s="57">
        <v>80.699901582430272</v>
      </c>
      <c r="AU52" s="28"/>
      <c r="AV52" s="28"/>
      <c r="AW52" s="28"/>
      <c r="AX52" s="28">
        <v>3.7820613609452205</v>
      </c>
      <c r="AY52" s="28">
        <v>37.1</v>
      </c>
      <c r="AZ52" s="28">
        <v>32.6</v>
      </c>
      <c r="BA52" s="57">
        <v>5.8789670184731824</v>
      </c>
      <c r="BB52" s="28">
        <v>2.5</v>
      </c>
      <c r="BC52" s="28"/>
      <c r="BD52" s="28"/>
      <c r="BE52" s="28"/>
      <c r="BF52" s="28"/>
      <c r="BG52" s="28"/>
      <c r="BH52" s="28">
        <v>1.6</v>
      </c>
      <c r="BI52" s="28">
        <v>7.5</v>
      </c>
      <c r="BJ52" s="28">
        <v>7.6</v>
      </c>
      <c r="BK52" s="28">
        <v>4.2</v>
      </c>
      <c r="BL52" s="28"/>
      <c r="BM52" s="28">
        <v>16.3</v>
      </c>
      <c r="BN52" s="28">
        <v>52.2</v>
      </c>
      <c r="BO52" s="28">
        <v>-10.874253483742535</v>
      </c>
      <c r="BP52" s="28">
        <v>17.100000000000001</v>
      </c>
      <c r="BQ52" s="28"/>
      <c r="BR52" s="28"/>
      <c r="BS52" s="28">
        <v>-11.516256457003937</v>
      </c>
      <c r="BT52" s="28">
        <v>20.9</v>
      </c>
      <c r="BU52" s="57">
        <v>10.737776822049334</v>
      </c>
      <c r="BV52" s="57">
        <v>6.399999999999932</v>
      </c>
      <c r="BW52" s="28">
        <v>-0.7</v>
      </c>
      <c r="BX52" s="28">
        <v>56.6</v>
      </c>
      <c r="BY52" s="57">
        <v>13.284821344371508</v>
      </c>
      <c r="BZ52" s="57">
        <v>7.8947171861839989</v>
      </c>
      <c r="CA52" s="57">
        <v>3.0302974103592528</v>
      </c>
      <c r="CB52" s="57">
        <v>18.749961194895644</v>
      </c>
      <c r="CC52" s="57">
        <v>39.815067877536158</v>
      </c>
      <c r="CD52" s="28">
        <v>-9.6326577614002673</v>
      </c>
      <c r="CE52" s="28">
        <v>0.860158216252907</v>
      </c>
      <c r="CF52" s="28">
        <v>7.831631066121858</v>
      </c>
      <c r="CG52" s="28">
        <v>-7.4009831871572285</v>
      </c>
      <c r="CH52" s="28">
        <v>-3.9444768152012255</v>
      </c>
      <c r="CI52" s="28">
        <v>14.332068031471149</v>
      </c>
      <c r="CJ52" s="28"/>
      <c r="CK52" s="28">
        <v>32.799999999999997</v>
      </c>
      <c r="CL52" s="28">
        <v>13</v>
      </c>
      <c r="CM52" s="28">
        <v>19</v>
      </c>
      <c r="CN52" s="28">
        <v>19.8</v>
      </c>
      <c r="CO52" s="28">
        <v>23.3</v>
      </c>
      <c r="CP52" s="57">
        <v>19.427448940956719</v>
      </c>
      <c r="CQ52" s="57">
        <v>19.314981127918795</v>
      </c>
      <c r="CR52" s="28"/>
      <c r="CS52" s="57">
        <v>1.6733372338460943</v>
      </c>
      <c r="CT52" s="57">
        <v>4.856898755822745</v>
      </c>
      <c r="CU52" s="28">
        <v>9</v>
      </c>
      <c r="CV52" s="28">
        <v>-5.1051149888037903</v>
      </c>
      <c r="CW52" s="28">
        <v>19.580419580419591</v>
      </c>
      <c r="CX52" s="28">
        <v>5.1423078487560065</v>
      </c>
      <c r="CY52" s="28">
        <v>4.0139276157511468</v>
      </c>
      <c r="CZ52" s="28">
        <v>7.5163667575351099</v>
      </c>
      <c r="DA52" s="28">
        <v>939.85234381433054</v>
      </c>
      <c r="DB52" s="28">
        <v>58</v>
      </c>
      <c r="DC52" s="28">
        <v>3.8</v>
      </c>
      <c r="DD52" s="28">
        <v>11.8</v>
      </c>
      <c r="DE52" s="57">
        <v>11.773444228929069</v>
      </c>
      <c r="DF52" s="28"/>
      <c r="DG52" s="28">
        <v>17.305151915455745</v>
      </c>
      <c r="DH52" s="57">
        <v>7.727019672919992</v>
      </c>
      <c r="DI52" s="57">
        <v>34.938797758048132</v>
      </c>
      <c r="DJ52" s="57">
        <v>9.1718781101963316</v>
      </c>
      <c r="DK52" s="57">
        <v>11.199987341185585</v>
      </c>
      <c r="DL52" s="28">
        <v>2.4485983965679607</v>
      </c>
      <c r="DM52" s="28">
        <v>25.7</v>
      </c>
      <c r="DN52" s="28">
        <v>28.8</v>
      </c>
      <c r="DO52" s="28">
        <v>10</v>
      </c>
      <c r="DP52" s="28"/>
      <c r="DQ52" s="28"/>
      <c r="DR52" s="28"/>
      <c r="DS52" s="28"/>
      <c r="DT52" s="28"/>
      <c r="DU52" s="57">
        <v>1.535682181431461</v>
      </c>
      <c r="DV52" s="57">
        <v>14.594594594594589</v>
      </c>
      <c r="DW52" s="28"/>
      <c r="DX52" s="28">
        <v>1620.4</v>
      </c>
      <c r="DY52" s="57">
        <v>30.456852791878198</v>
      </c>
      <c r="DZ52" s="57">
        <v>9.5238095238095326</v>
      </c>
      <c r="EA52" s="57">
        <v>33.838383838383855</v>
      </c>
      <c r="EB52" s="28">
        <v>4.7</v>
      </c>
      <c r="EC52" s="28"/>
      <c r="ED52" s="28"/>
      <c r="EE52" s="28"/>
      <c r="EF52" s="28"/>
      <c r="EG52" s="28">
        <v>-1.0816037536458563</v>
      </c>
      <c r="EH52" s="28">
        <v>4.0708154506437735</v>
      </c>
      <c r="EI52" s="28">
        <v>-3.5865065529686668</v>
      </c>
      <c r="EJ52" s="28">
        <v>58.9</v>
      </c>
      <c r="EK52" s="28">
        <v>7.7</v>
      </c>
      <c r="EL52" s="28">
        <v>5.3</v>
      </c>
      <c r="EM52" s="28"/>
      <c r="EN52" s="28">
        <v>6.2</v>
      </c>
      <c r="EO52" s="28">
        <v>8.6999999999999993</v>
      </c>
      <c r="EP52" s="57">
        <v>28.19793291762678</v>
      </c>
      <c r="EQ52" s="28">
        <v>58.1</v>
      </c>
      <c r="ER52" s="28"/>
      <c r="ES52" s="28"/>
      <c r="ET52" s="28"/>
      <c r="EU52" s="28"/>
      <c r="EV52" s="28">
        <v>64.595175304639426</v>
      </c>
      <c r="EW52" s="57">
        <v>10.399999999999824</v>
      </c>
      <c r="EX52" s="28">
        <v>10.199999999999999</v>
      </c>
      <c r="EY52" s="28">
        <v>15</v>
      </c>
      <c r="EZ52" s="28"/>
      <c r="FA52" s="57">
        <v>5.1768771891075458</v>
      </c>
      <c r="FB52" s="57">
        <v>11.879913598569514</v>
      </c>
      <c r="FC52" s="28">
        <v>7.8</v>
      </c>
      <c r="FD52" s="28"/>
      <c r="FE52" s="28">
        <v>2.1</v>
      </c>
      <c r="FF52" s="28">
        <v>1</v>
      </c>
      <c r="FG52" s="28"/>
      <c r="FH52" s="28"/>
      <c r="FI52" s="28">
        <v>31.7</v>
      </c>
      <c r="FJ52" s="28">
        <v>14.2</v>
      </c>
      <c r="FK52" s="28">
        <v>-14.00289982362305</v>
      </c>
      <c r="FL52" s="28"/>
      <c r="FM52" s="28">
        <v>-5.7088807785888083</v>
      </c>
      <c r="FN52" s="28">
        <v>5.8967856974723203</v>
      </c>
      <c r="FO52" s="28">
        <v>40.942119517608766</v>
      </c>
      <c r="FP52" s="28">
        <v>68.405335517329505</v>
      </c>
      <c r="FQ52" s="28">
        <v>59.1</v>
      </c>
      <c r="FR52" s="28">
        <v>110.2</v>
      </c>
      <c r="FS52" s="28">
        <v>5.3</v>
      </c>
      <c r="FT52" s="28">
        <v>2.1276595744680806</v>
      </c>
      <c r="FU52" s="28"/>
      <c r="FV52" s="28">
        <v>21.2</v>
      </c>
      <c r="FW52" s="28">
        <v>-12.707375478927201</v>
      </c>
      <c r="FX52" s="28">
        <v>-17.400429307632809</v>
      </c>
      <c r="FY52" s="28">
        <v>9.5374953364009478</v>
      </c>
      <c r="FZ52" s="28">
        <v>-8.7193831954072927</v>
      </c>
      <c r="GA52" s="28">
        <v>-5.8649451863966089</v>
      </c>
      <c r="GB52" s="28">
        <v>-2.2907608150815895</v>
      </c>
      <c r="GC52" s="28"/>
      <c r="GD52" s="28">
        <v>2.2000000000000002</v>
      </c>
      <c r="GE52" s="28">
        <v>0.7</v>
      </c>
      <c r="GF52" s="28">
        <v>-4.154569430111227</v>
      </c>
      <c r="GG52" s="28">
        <v>776.62337662337654</v>
      </c>
      <c r="GH52" s="28"/>
      <c r="GI52" s="28">
        <v>27.7</v>
      </c>
      <c r="GJ52" s="28">
        <v>25</v>
      </c>
      <c r="GK52" s="57">
        <v>5.7793345008756241</v>
      </c>
      <c r="GL52" s="57">
        <v>0.32499999999999113</v>
      </c>
      <c r="GM52" s="57">
        <v>-0.11399491094146554</v>
      </c>
      <c r="GN52" s="28"/>
      <c r="GO52" s="28">
        <v>6.3</v>
      </c>
      <c r="GP52" s="28">
        <v>68.5</v>
      </c>
      <c r="GQ52" s="28">
        <v>80.900000000000006</v>
      </c>
      <c r="GR52" s="28"/>
      <c r="GS52" s="28">
        <v>16.2</v>
      </c>
      <c r="GT52" s="28">
        <v>14.5</v>
      </c>
      <c r="GU52" s="28">
        <v>9.9</v>
      </c>
      <c r="GV52" s="28">
        <v>26.027062079530822</v>
      </c>
      <c r="GW52" s="28">
        <v>9.9061847087205219</v>
      </c>
      <c r="GX52" s="28">
        <v>-4.1441888511662057</v>
      </c>
      <c r="GY52" s="28">
        <v>4.2237251336698325</v>
      </c>
      <c r="GZ52" s="28">
        <v>5.366022405063438</v>
      </c>
      <c r="HA52" s="28">
        <v>-4.3620626632676647</v>
      </c>
      <c r="HB52" s="28">
        <v>6.9844789356984531</v>
      </c>
      <c r="HC52" s="28">
        <v>0.43180068024924517</v>
      </c>
      <c r="HD52" s="57">
        <v>10.619469026548778</v>
      </c>
      <c r="HE52" s="57">
        <v>18.095238095238031</v>
      </c>
      <c r="HF52" s="28"/>
      <c r="HG52" s="57">
        <v>13.759413820730519</v>
      </c>
      <c r="HH52" s="57">
        <v>25.699997492373761</v>
      </c>
      <c r="HI52" s="57">
        <v>29.999996606289042</v>
      </c>
      <c r="HJ52" s="57">
        <v>28.037017822265987</v>
      </c>
      <c r="HK52" s="57">
        <v>12.320194665658239</v>
      </c>
      <c r="HL52" s="28">
        <v>7.8</v>
      </c>
      <c r="HM52" s="28"/>
      <c r="HN52" s="28">
        <v>-10.031771247021448</v>
      </c>
      <c r="HO52" s="28">
        <v>11.357621049353895</v>
      </c>
      <c r="HP52" s="28">
        <v>4.0071932491466349</v>
      </c>
      <c r="HQ52" s="28">
        <v>14.093130208526594</v>
      </c>
      <c r="HR52" s="28">
        <v>44.888504762895565</v>
      </c>
      <c r="HS52" s="28">
        <v>31.1</v>
      </c>
      <c r="HT52" s="57">
        <v>100.00000004335941</v>
      </c>
      <c r="HU52" s="28">
        <v>100</v>
      </c>
      <c r="HV52" s="28">
        <v>10.6</v>
      </c>
      <c r="HW52" s="28">
        <v>-0.77777777777778101</v>
      </c>
      <c r="HX52" s="28">
        <v>-9.4497607655502307</v>
      </c>
      <c r="HY52" s="28">
        <v>8.1690140845070456</v>
      </c>
      <c r="HZ52" s="28">
        <v>-5.2078218982027602</v>
      </c>
      <c r="IA52" s="28">
        <v>49.2</v>
      </c>
      <c r="IB52" s="28">
        <v>63.6</v>
      </c>
      <c r="IC52" s="28">
        <v>112.5</v>
      </c>
      <c r="ID52" s="28">
        <v>19.399999999999999</v>
      </c>
      <c r="IE52" s="28">
        <v>1.8691588785046731</v>
      </c>
      <c r="IF52" s="28">
        <v>-1.5503875968992276</v>
      </c>
      <c r="IG52" s="28">
        <v>-11.538461538461531</v>
      </c>
      <c r="IH52" s="28">
        <v>-2.8368794326241176</v>
      </c>
      <c r="II52" s="28">
        <v>1.8348623853210899</v>
      </c>
      <c r="IJ52" s="28">
        <v>6.2</v>
      </c>
      <c r="IK52" s="28">
        <v>40.700000000000003</v>
      </c>
      <c r="IL52" s="28">
        <v>59.9</v>
      </c>
      <c r="IM52" s="28">
        <v>21.7</v>
      </c>
      <c r="IN52" s="25"/>
      <c r="IO52" s="25"/>
      <c r="IP52" s="59">
        <v>19.692307692307359</v>
      </c>
      <c r="IQ52" s="59">
        <v>2.5000034318411402</v>
      </c>
      <c r="IR52" s="25">
        <v>55.6</v>
      </c>
      <c r="IS52" s="28">
        <f t="shared" si="13"/>
        <v>33.397259521757633</v>
      </c>
      <c r="IT52" s="28">
        <f t="shared" si="14"/>
        <v>20519.279177977965</v>
      </c>
      <c r="IU52" s="28">
        <f t="shared" si="15"/>
        <v>143.24552062098823</v>
      </c>
    </row>
    <row r="53" spans="1:256" s="19" customFormat="1" ht="13.15" x14ac:dyDescent="0.4">
      <c r="B53" s="19" t="s">
        <v>9</v>
      </c>
      <c r="C53" s="41">
        <v>226</v>
      </c>
      <c r="D53" s="41">
        <v>31.7</v>
      </c>
      <c r="E53" s="27"/>
      <c r="F53" s="27">
        <v>-13.235294117647056</v>
      </c>
      <c r="G53" s="27">
        <v>14.545454545454541</v>
      </c>
      <c r="H53" s="27">
        <v>21.691176470588232</v>
      </c>
      <c r="I53" s="27">
        <v>-16.91277975318971</v>
      </c>
      <c r="J53" s="27"/>
      <c r="K53" s="27"/>
      <c r="L53" s="27"/>
      <c r="M53" s="27"/>
      <c r="N53" s="55"/>
      <c r="O53" s="27">
        <v>17.100000000000001</v>
      </c>
      <c r="P53" s="27"/>
      <c r="Q53" s="27">
        <v>-2.6542800265428004</v>
      </c>
      <c r="R53" s="27">
        <v>-1.2833168805528106</v>
      </c>
      <c r="S53" s="27">
        <v>11.388109973760614</v>
      </c>
      <c r="T53" s="27">
        <v>0.83514842212781115</v>
      </c>
      <c r="U53" s="27">
        <v>6.2507724632307404</v>
      </c>
      <c r="V53" s="27">
        <v>62.376271841975907</v>
      </c>
      <c r="W53" s="27">
        <v>53.150005531463812</v>
      </c>
      <c r="X53" s="27"/>
      <c r="Y53" s="27"/>
      <c r="Z53" s="27">
        <v>333.5</v>
      </c>
      <c r="AA53" s="27">
        <v>4.2</v>
      </c>
      <c r="AB53" s="27">
        <v>1.7</v>
      </c>
      <c r="AC53" s="27">
        <v>21.1</v>
      </c>
      <c r="AD53" s="27">
        <v>13.2</v>
      </c>
      <c r="AE53" s="27">
        <v>2.6</v>
      </c>
      <c r="AF53" s="27">
        <v>-3.585961342828071</v>
      </c>
      <c r="AG53" s="27">
        <v>-0.85001370989854896</v>
      </c>
      <c r="AH53" s="27">
        <v>23.644296649969373</v>
      </c>
      <c r="AI53" s="27">
        <v>27.707380456355985</v>
      </c>
      <c r="AJ53" s="27">
        <v>30.012863198965672</v>
      </c>
      <c r="AK53" s="27">
        <v>17.447174693589037</v>
      </c>
      <c r="AL53" s="27">
        <v>19.899999999999999</v>
      </c>
      <c r="AM53" s="27">
        <v>77.140757074604906</v>
      </c>
      <c r="AN53" s="27">
        <v>10.240963855421686</v>
      </c>
      <c r="AO53" s="27">
        <v>0</v>
      </c>
      <c r="AP53" s="27">
        <v>11.678832116788307</v>
      </c>
      <c r="AQ53" s="27">
        <v>26.527177311906893</v>
      </c>
      <c r="AR53" s="27">
        <v>10.003190935409162</v>
      </c>
      <c r="AS53" s="56">
        <v>3.4884449535581554</v>
      </c>
      <c r="AT53" s="56">
        <v>69.009345171218825</v>
      </c>
      <c r="AU53" s="27"/>
      <c r="AV53" s="27"/>
      <c r="AW53" s="27"/>
      <c r="AX53" s="27">
        <v>2.4600919096575709</v>
      </c>
      <c r="AY53" s="27">
        <v>90.1</v>
      </c>
      <c r="AZ53" s="27">
        <v>12</v>
      </c>
      <c r="BA53" s="56">
        <v>4.2813841465575146</v>
      </c>
      <c r="BB53" s="27">
        <v>4.4000000000000004</v>
      </c>
      <c r="BC53" s="28">
        <v>1517</v>
      </c>
      <c r="BD53" s="27"/>
      <c r="BE53" s="27"/>
      <c r="BF53" s="27"/>
      <c r="BG53" s="27"/>
      <c r="BH53" s="27">
        <v>2.4</v>
      </c>
      <c r="BI53" s="27">
        <v>7.6</v>
      </c>
      <c r="BJ53" s="27">
        <v>5.6</v>
      </c>
      <c r="BK53" s="27">
        <v>7.6</v>
      </c>
      <c r="BL53" s="27"/>
      <c r="BM53" s="27">
        <v>48.4</v>
      </c>
      <c r="BN53" s="27">
        <v>96.1</v>
      </c>
      <c r="BO53" s="27">
        <v>-0.4374127501163283</v>
      </c>
      <c r="BP53" s="27">
        <v>12.1</v>
      </c>
      <c r="BQ53" s="27"/>
      <c r="BR53" s="27"/>
      <c r="BS53" s="27">
        <v>-6.009615384615385</v>
      </c>
      <c r="BT53" s="27">
        <v>21</v>
      </c>
      <c r="BU53" s="56">
        <v>8.1081089628816656</v>
      </c>
      <c r="BV53" s="56">
        <v>-0.99999999999998124</v>
      </c>
      <c r="BW53" s="27">
        <v>0.5</v>
      </c>
      <c r="BX53" s="27">
        <v>23.7</v>
      </c>
      <c r="BY53" s="56">
        <v>-8.459734250179249</v>
      </c>
      <c r="BZ53" s="56">
        <v>7.317056286046868</v>
      </c>
      <c r="CA53" s="56">
        <v>8.8235057028632333</v>
      </c>
      <c r="CB53" s="56">
        <v>29.824578930051597</v>
      </c>
      <c r="CC53" s="56">
        <v>31.359267626476683</v>
      </c>
      <c r="CD53" s="27">
        <v>2.0305829882128053</v>
      </c>
      <c r="CE53" s="27">
        <v>3.4106948241053465</v>
      </c>
      <c r="CF53" s="27">
        <v>4.3345095000257849</v>
      </c>
      <c r="CG53" s="27">
        <v>-7.8345781867201536</v>
      </c>
      <c r="CH53" s="27">
        <v>-12.886828231088799</v>
      </c>
      <c r="CI53" s="27">
        <v>5.7782205670619398</v>
      </c>
      <c r="CJ53" s="27"/>
      <c r="CK53" s="27">
        <v>10.8</v>
      </c>
      <c r="CL53" s="27">
        <v>41</v>
      </c>
      <c r="CM53" s="27">
        <v>64.7</v>
      </c>
      <c r="CN53" s="27">
        <v>10.6</v>
      </c>
      <c r="CO53" s="27">
        <v>64.900000000000006</v>
      </c>
      <c r="CP53" s="56">
        <v>8.4872160243569663</v>
      </c>
      <c r="CQ53" s="56">
        <v>11.176441718268199</v>
      </c>
      <c r="CR53" s="27"/>
      <c r="CS53" s="56">
        <v>11.598751668840871</v>
      </c>
      <c r="CT53" s="56">
        <v>11.248967381781055</v>
      </c>
      <c r="CU53" s="27">
        <v>8.1999999999999993</v>
      </c>
      <c r="CV53" s="27">
        <v>-7.3839594502194972</v>
      </c>
      <c r="CW53" s="27">
        <v>9.1896407685881254</v>
      </c>
      <c r="CX53" s="27">
        <v>4.3300033145563797</v>
      </c>
      <c r="CY53" s="27">
        <v>5.0003100278235353</v>
      </c>
      <c r="CZ53" s="27">
        <v>21.093682710822051</v>
      </c>
      <c r="DA53" s="28">
        <v>127.56759470743862</v>
      </c>
      <c r="DB53" s="28">
        <v>20.7</v>
      </c>
      <c r="DC53" s="28">
        <v>11.5</v>
      </c>
      <c r="DD53" s="28">
        <v>6.8</v>
      </c>
      <c r="DE53" s="57">
        <v>10.533400115487305</v>
      </c>
      <c r="DF53" s="58"/>
      <c r="DG53" s="28">
        <v>15.540540540540531</v>
      </c>
      <c r="DH53" s="57">
        <v>5.3361928547650281</v>
      </c>
      <c r="DI53" s="57">
        <v>28.714946632909339</v>
      </c>
      <c r="DJ53" s="57">
        <v>6.8298685186765615</v>
      </c>
      <c r="DK53" s="57">
        <v>8.2000104912319713</v>
      </c>
      <c r="DL53" s="28">
        <v>7.1366961634076747</v>
      </c>
      <c r="DM53" s="27">
        <v>16.2</v>
      </c>
      <c r="DN53" s="27">
        <v>1.6</v>
      </c>
      <c r="DO53" s="27">
        <v>5.8</v>
      </c>
      <c r="DP53" s="55"/>
      <c r="DQ53" s="55"/>
      <c r="DR53" s="55"/>
      <c r="DS53" s="55"/>
      <c r="DT53" s="55"/>
      <c r="DU53" s="56">
        <v>11.29892529870275</v>
      </c>
      <c r="DV53" s="56">
        <v>7.6650906418857083</v>
      </c>
      <c r="DW53" s="55"/>
      <c r="DX53" s="28">
        <v>338.7</v>
      </c>
      <c r="DY53" s="56">
        <v>31.906614785992211</v>
      </c>
      <c r="DZ53" s="56">
        <v>13.768115942028983</v>
      </c>
      <c r="EA53" s="56">
        <v>12.452830188679258</v>
      </c>
      <c r="EB53" s="27">
        <v>5.3</v>
      </c>
      <c r="EC53" s="55"/>
      <c r="ED53" s="55"/>
      <c r="EE53" s="55"/>
      <c r="EF53" s="55"/>
      <c r="EG53" s="27">
        <v>-5.0089126559714838</v>
      </c>
      <c r="EH53" s="27">
        <v>14.627996875703307</v>
      </c>
      <c r="EI53" s="27">
        <v>-0.7986246315555956</v>
      </c>
      <c r="EJ53" s="27">
        <v>101.9</v>
      </c>
      <c r="EK53" s="27">
        <v>39.299999999999997</v>
      </c>
      <c r="EL53" s="27">
        <v>11.7</v>
      </c>
      <c r="EM53" s="55"/>
      <c r="EN53" s="27">
        <v>12.4</v>
      </c>
      <c r="EO53" s="27">
        <v>2.7</v>
      </c>
      <c r="EP53" s="56">
        <v>30.043712409163209</v>
      </c>
      <c r="EQ53" s="27">
        <v>24.9</v>
      </c>
      <c r="ER53" s="55"/>
      <c r="ES53" s="55"/>
      <c r="ET53" s="55"/>
      <c r="EU53" s="55"/>
      <c r="EV53" s="27">
        <v>35.1</v>
      </c>
      <c r="EW53" s="56">
        <v>1.6212232866624068</v>
      </c>
      <c r="EX53" s="27">
        <v>34.5</v>
      </c>
      <c r="EY53" s="27">
        <v>17.8</v>
      </c>
      <c r="EZ53" s="55"/>
      <c r="FA53" s="56">
        <v>23.062920399923744</v>
      </c>
      <c r="FB53" s="56">
        <v>5.9035287922185651</v>
      </c>
      <c r="FC53" s="27">
        <v>5.7</v>
      </c>
      <c r="FD53" s="55"/>
      <c r="FE53" s="27">
        <v>1.6</v>
      </c>
      <c r="FF53" s="27">
        <v>0.4</v>
      </c>
      <c r="FG53" s="55"/>
      <c r="FH53" s="55"/>
      <c r="FI53" s="27">
        <v>21.8</v>
      </c>
      <c r="FJ53" s="27">
        <v>4.3</v>
      </c>
      <c r="FK53" s="27">
        <v>2.3082953139746003</v>
      </c>
      <c r="FL53" s="55"/>
      <c r="FM53" s="27">
        <v>-3.5922580645161331</v>
      </c>
      <c r="FN53" s="27">
        <v>5.433557548120663</v>
      </c>
      <c r="FO53" s="27">
        <v>34.311696102669913</v>
      </c>
      <c r="FP53" s="27">
        <v>66.37063307397014</v>
      </c>
      <c r="FQ53" s="27">
        <v>75.400000000000006</v>
      </c>
      <c r="FR53" s="27">
        <v>163.4</v>
      </c>
      <c r="FS53" s="27">
        <v>46.2</v>
      </c>
      <c r="FT53" s="27">
        <v>-0.9615384615384639</v>
      </c>
      <c r="FU53" s="55"/>
      <c r="FV53" s="27">
        <v>100.8</v>
      </c>
      <c r="FW53" s="27">
        <v>5.9031532368290947</v>
      </c>
      <c r="FX53" s="27">
        <v>-13.812995703197974</v>
      </c>
      <c r="FY53" s="27">
        <v>-11.857220860276836</v>
      </c>
      <c r="FZ53" s="27">
        <v>49.583481234145196</v>
      </c>
      <c r="GA53" s="27">
        <v>-2.6531411816458963</v>
      </c>
      <c r="GB53" s="27">
        <v>3.6167469644761385</v>
      </c>
      <c r="GC53" s="55"/>
      <c r="GD53" s="27">
        <v>16.899999999999999</v>
      </c>
      <c r="GE53" s="27">
        <v>1.1000000000000001</v>
      </c>
      <c r="GF53" s="27">
        <v>-10.910013672993419</v>
      </c>
      <c r="GG53" s="28">
        <v>1225.9259259259259</v>
      </c>
      <c r="GH53" s="58"/>
      <c r="GI53" s="27">
        <v>85.7</v>
      </c>
      <c r="GJ53" s="27">
        <v>44.3</v>
      </c>
      <c r="GK53" s="56">
        <v>17.384105960264982</v>
      </c>
      <c r="GL53" s="56">
        <v>-1.75</v>
      </c>
      <c r="GM53" s="56">
        <v>-0.58590963744930158</v>
      </c>
      <c r="GN53" s="55"/>
      <c r="GO53" s="27">
        <v>6</v>
      </c>
      <c r="GP53" s="27">
        <v>66.599999999999994</v>
      </c>
      <c r="GQ53" s="27">
        <v>178.7</v>
      </c>
      <c r="GR53" s="27">
        <v>31.9</v>
      </c>
      <c r="GS53" s="27">
        <v>18.8</v>
      </c>
      <c r="GT53" s="27">
        <v>14.3</v>
      </c>
      <c r="GU53" s="27">
        <v>8.8000000000000007</v>
      </c>
      <c r="GV53" s="27">
        <v>0.41265579954421422</v>
      </c>
      <c r="GW53" s="27">
        <v>11.337837347658997</v>
      </c>
      <c r="GX53" s="27">
        <v>11.388917430759134</v>
      </c>
      <c r="GY53" s="27">
        <v>-3.4008373520155102</v>
      </c>
      <c r="GZ53" s="27">
        <v>4.8431003312297491</v>
      </c>
      <c r="HA53" s="27">
        <v>0.5801379773655253</v>
      </c>
      <c r="HB53" s="27">
        <v>-2.4680484712256243</v>
      </c>
      <c r="HC53" s="27">
        <v>10.812539987204103</v>
      </c>
      <c r="HD53" s="56">
        <v>26</v>
      </c>
      <c r="HE53" s="56">
        <v>10.752688172042875</v>
      </c>
      <c r="HF53" s="27">
        <v>26.5</v>
      </c>
      <c r="HG53" s="56">
        <v>30.204874973522717</v>
      </c>
      <c r="HH53" s="56">
        <v>28.899996869880866</v>
      </c>
      <c r="HI53" s="56">
        <v>31.200003132656246</v>
      </c>
      <c r="HJ53" s="56">
        <v>21.934722228511671</v>
      </c>
      <c r="HK53" s="56">
        <v>9.9999999999999716</v>
      </c>
      <c r="HL53" s="27">
        <v>11.4</v>
      </c>
      <c r="HM53" s="55"/>
      <c r="HN53" s="27">
        <v>-1.7392072040257833</v>
      </c>
      <c r="HO53" s="27">
        <v>11.359664452988461</v>
      </c>
      <c r="HP53" s="27">
        <v>3.3563087127725937</v>
      </c>
      <c r="HQ53" s="27">
        <v>24.271468422339794</v>
      </c>
      <c r="HR53" s="27">
        <v>71.430660608337831</v>
      </c>
      <c r="HS53" s="27">
        <v>31.3</v>
      </c>
      <c r="HT53" s="56">
        <v>100</v>
      </c>
      <c r="HU53" s="27">
        <v>143.80000000000001</v>
      </c>
      <c r="HV53" s="27">
        <v>22.7</v>
      </c>
      <c r="HW53" s="27">
        <v>4.0313549832026974</v>
      </c>
      <c r="HX53" s="27">
        <v>-9.6433289299867866</v>
      </c>
      <c r="HY53" s="27">
        <v>-0.34722222222222715</v>
      </c>
      <c r="HZ53" s="27">
        <v>0</v>
      </c>
      <c r="IA53" s="27">
        <v>55.3</v>
      </c>
      <c r="IB53" s="27">
        <v>62.2</v>
      </c>
      <c r="IC53" s="27">
        <v>102</v>
      </c>
      <c r="ID53" s="27">
        <v>9.1999999999999993</v>
      </c>
      <c r="IE53" s="27">
        <v>-2.7522935779816571</v>
      </c>
      <c r="IF53" s="27">
        <v>-3.9370078740157521</v>
      </c>
      <c r="IG53" s="27">
        <v>-10.869565217391308</v>
      </c>
      <c r="IH53" s="27">
        <v>-7.2992700729927034</v>
      </c>
      <c r="II53" s="27">
        <v>-17.117117117117118</v>
      </c>
      <c r="IJ53" s="27">
        <v>12.2</v>
      </c>
      <c r="IK53" s="27">
        <v>34.200000000000003</v>
      </c>
      <c r="IL53" s="27">
        <v>99.9</v>
      </c>
      <c r="IM53" s="27">
        <v>16</v>
      </c>
      <c r="IP53" s="43">
        <v>20.019280205655765</v>
      </c>
      <c r="IQ53" s="43">
        <v>3.1219531947692416</v>
      </c>
      <c r="IR53" s="41">
        <v>73.400000000000006</v>
      </c>
      <c r="IS53" s="27">
        <f t="shared" si="13"/>
        <v>38.215711754079031</v>
      </c>
      <c r="IT53" s="27">
        <f t="shared" si="14"/>
        <v>20326.825993779024</v>
      </c>
      <c r="IU53" s="27">
        <f t="shared" si="15"/>
        <v>142.57217818978225</v>
      </c>
      <c r="IV53" s="27">
        <f>AVERAGE($C$52:$IR$54)</f>
        <v>33.506618103458557</v>
      </c>
    </row>
    <row r="54" spans="1:256" s="19" customFormat="1" ht="13.15" x14ac:dyDescent="0.4">
      <c r="B54" s="19" t="s">
        <v>10</v>
      </c>
      <c r="C54" s="41">
        <v>85</v>
      </c>
      <c r="D54" s="41">
        <v>20.5</v>
      </c>
      <c r="E54" s="27"/>
      <c r="F54" s="27">
        <v>-0.79999999999999516</v>
      </c>
      <c r="G54" s="27">
        <v>-0.79365079365079794</v>
      </c>
      <c r="H54" s="27">
        <v>33.383685800604248</v>
      </c>
      <c r="I54" s="27">
        <v>21.471486590809906</v>
      </c>
      <c r="J54" s="27"/>
      <c r="K54" s="27"/>
      <c r="L54" s="27"/>
      <c r="M54" s="27"/>
      <c r="N54" s="55"/>
      <c r="O54" s="27">
        <v>22.4</v>
      </c>
      <c r="P54" s="27"/>
      <c r="Q54" s="27">
        <v>-9.1342876618950086</v>
      </c>
      <c r="R54" s="27">
        <v>5.3</v>
      </c>
      <c r="S54" s="27">
        <v>13.91659095207519</v>
      </c>
      <c r="T54" s="27">
        <v>0.30287793908625293</v>
      </c>
      <c r="U54" s="27">
        <v>1.5383720592084267</v>
      </c>
      <c r="V54" s="27">
        <v>80.487799045179059</v>
      </c>
      <c r="W54" s="27">
        <v>43.399633637241109</v>
      </c>
      <c r="X54" s="27"/>
      <c r="Y54" s="27"/>
      <c r="Z54" s="27">
        <v>82</v>
      </c>
      <c r="AA54" s="27">
        <v>-0.3</v>
      </c>
      <c r="AB54" s="27">
        <v>1.6</v>
      </c>
      <c r="AC54" s="27">
        <v>20.2</v>
      </c>
      <c r="AD54" s="27">
        <v>14.6</v>
      </c>
      <c r="AE54" s="27">
        <v>10.5</v>
      </c>
      <c r="AF54" s="27">
        <v>-2.1102611448166866</v>
      </c>
      <c r="AG54" s="27">
        <v>-10.591814159292033</v>
      </c>
      <c r="AH54" s="27">
        <v>4.4246153957324674</v>
      </c>
      <c r="AI54" s="27">
        <v>45.331940464434254</v>
      </c>
      <c r="AJ54" s="27">
        <v>20.755102625795747</v>
      </c>
      <c r="AK54" s="27">
        <v>23.219342283211841</v>
      </c>
      <c r="AL54" s="27">
        <v>30.7</v>
      </c>
      <c r="AM54" s="27">
        <v>211.20331950207469</v>
      </c>
      <c r="AN54" s="27">
        <v>9.3989071038251293</v>
      </c>
      <c r="AO54" s="27">
        <v>53.564547206165713</v>
      </c>
      <c r="AP54" s="27">
        <v>-29.411764705882348</v>
      </c>
      <c r="AQ54" s="27">
        <v>26.597588810523138</v>
      </c>
      <c r="AR54" s="27">
        <v>-1.9408284599678314</v>
      </c>
      <c r="AS54" s="56">
        <v>3.505123076603879</v>
      </c>
      <c r="AT54" s="56">
        <v>48.461065673338389</v>
      </c>
      <c r="AU54" s="27"/>
      <c r="AV54" s="27"/>
      <c r="AW54" s="27"/>
      <c r="AX54" s="27">
        <v>2.7912775875471589</v>
      </c>
      <c r="AY54" s="27">
        <v>32.6</v>
      </c>
      <c r="AZ54" s="27">
        <v>15</v>
      </c>
      <c r="BA54" s="56">
        <v>1.7526342340968646</v>
      </c>
      <c r="BB54" s="27">
        <v>3.1</v>
      </c>
      <c r="BC54" s="28">
        <v>97.8</v>
      </c>
      <c r="BD54" s="27"/>
      <c r="BE54" s="27"/>
      <c r="BF54" s="27"/>
      <c r="BG54" s="27"/>
      <c r="BH54" s="27">
        <v>1.6</v>
      </c>
      <c r="BI54" s="27">
        <v>5.6</v>
      </c>
      <c r="BJ54" s="27">
        <v>20.2</v>
      </c>
      <c r="BK54" s="27">
        <v>5.8</v>
      </c>
      <c r="BL54" s="27"/>
      <c r="BM54" s="27">
        <v>31.2</v>
      </c>
      <c r="BN54" s="27">
        <v>37.700000000000003</v>
      </c>
      <c r="BO54" s="27">
        <v>-0.51411478781080433</v>
      </c>
      <c r="BP54" s="27">
        <v>23.9</v>
      </c>
      <c r="BQ54" s="27"/>
      <c r="BR54" s="27"/>
      <c r="BS54" s="27">
        <v>3.2151991231275101</v>
      </c>
      <c r="BT54" s="27">
        <v>10</v>
      </c>
      <c r="BU54" s="56">
        <v>12.321417539755918</v>
      </c>
      <c r="BV54" s="56">
        <v>-9.7999999999999581</v>
      </c>
      <c r="BW54" s="27">
        <v>2.1</v>
      </c>
      <c r="BX54" s="27">
        <v>11.5</v>
      </c>
      <c r="BY54" s="56">
        <v>7.8947171861839989</v>
      </c>
      <c r="BZ54" s="56">
        <v>3.0302974103592528</v>
      </c>
      <c r="CA54" s="56">
        <v>10.810844048038994</v>
      </c>
      <c r="CB54" s="56">
        <v>55.405436407381458</v>
      </c>
      <c r="CC54" s="56">
        <v>25.22369202958264</v>
      </c>
      <c r="CD54" s="27">
        <v>1.3263643005676315</v>
      </c>
      <c r="CE54" s="27">
        <v>1.7662980879981531</v>
      </c>
      <c r="CF54" s="27">
        <v>0.95769412920829744</v>
      </c>
      <c r="CG54" s="27">
        <v>0.58202377413547612</v>
      </c>
      <c r="CH54" s="27">
        <v>6.7764826398280853</v>
      </c>
      <c r="CI54" s="27">
        <v>0.54257710393727931</v>
      </c>
      <c r="CJ54" s="27"/>
      <c r="CK54" s="27">
        <v>10.3</v>
      </c>
      <c r="CL54" s="27">
        <v>35.1</v>
      </c>
      <c r="CM54" s="27">
        <v>36.9</v>
      </c>
      <c r="CN54" s="27">
        <v>7.1</v>
      </c>
      <c r="CO54" s="27">
        <v>112.7</v>
      </c>
      <c r="CP54" s="56">
        <v>29.011290180220893</v>
      </c>
      <c r="CQ54" s="56">
        <v>28.08467116276428</v>
      </c>
      <c r="CR54" s="27"/>
      <c r="CS54" s="56">
        <v>-13.483147776473897</v>
      </c>
      <c r="CT54" s="56">
        <v>5.4275096958451359</v>
      </c>
      <c r="CU54" s="27">
        <v>4.7</v>
      </c>
      <c r="CV54" s="27">
        <v>0.45553455763260436</v>
      </c>
      <c r="CW54" s="27">
        <v>30.680948737566965</v>
      </c>
      <c r="CX54" s="27">
        <v>0.58504727998367478</v>
      </c>
      <c r="CY54" s="27">
        <v>3.7574230913367397</v>
      </c>
      <c r="CZ54" s="27">
        <v>26.610306434842283</v>
      </c>
      <c r="DA54" s="28">
        <v>111.83284287745614</v>
      </c>
      <c r="DB54" s="28">
        <v>3.8</v>
      </c>
      <c r="DC54" s="28">
        <v>11.8</v>
      </c>
      <c r="DD54" s="28">
        <v>6.1</v>
      </c>
      <c r="DE54" s="57">
        <v>20.627275938234277</v>
      </c>
      <c r="DF54" s="58"/>
      <c r="DG54" s="28">
        <v>15.692007797270961</v>
      </c>
      <c r="DH54" s="57">
        <v>5.4276962749221793</v>
      </c>
      <c r="DI54" s="57">
        <v>17.983673128573997</v>
      </c>
      <c r="DJ54" s="57">
        <v>16.657283068521021</v>
      </c>
      <c r="DK54" s="57">
        <v>16.10000398127891</v>
      </c>
      <c r="DL54" s="28">
        <v>26.573761384480459</v>
      </c>
      <c r="DM54" s="27">
        <v>8.1999999999999993</v>
      </c>
      <c r="DN54" s="27">
        <v>8.9</v>
      </c>
      <c r="DO54" s="27">
        <v>2</v>
      </c>
      <c r="DP54" s="55"/>
      <c r="DQ54" s="55"/>
      <c r="DR54" s="55"/>
      <c r="DS54" s="55"/>
      <c r="DT54" s="55"/>
      <c r="DU54" s="56">
        <v>1.5187857913756504</v>
      </c>
      <c r="DV54" s="56">
        <v>5.914560694523467</v>
      </c>
      <c r="DW54" s="55"/>
      <c r="DX54" s="28">
        <v>126.4</v>
      </c>
      <c r="DY54" s="56">
        <v>19.469026548672552</v>
      </c>
      <c r="DZ54" s="56">
        <v>19.745222929936322</v>
      </c>
      <c r="EA54" s="56">
        <v>11.856823266219241</v>
      </c>
      <c r="EB54" s="27">
        <v>5.4</v>
      </c>
      <c r="EC54" s="55"/>
      <c r="ED54" s="55"/>
      <c r="EE54" s="55"/>
      <c r="EF54" s="55"/>
      <c r="EG54" s="27">
        <v>3.7735849056603818</v>
      </c>
      <c r="EH54" s="27">
        <v>14.545674518956899</v>
      </c>
      <c r="EI54" s="27">
        <v>1.6801988159875947</v>
      </c>
      <c r="EJ54" s="27">
        <v>65.400000000000006</v>
      </c>
      <c r="EK54" s="27">
        <v>31.3</v>
      </c>
      <c r="EL54" s="27">
        <v>12.5</v>
      </c>
      <c r="EM54" s="55"/>
      <c r="EN54" s="27">
        <v>7.7</v>
      </c>
      <c r="EO54" s="27">
        <v>2.4</v>
      </c>
      <c r="EP54" s="56">
        <v>30.784584348887101</v>
      </c>
      <c r="EQ54" s="27">
        <v>3.8</v>
      </c>
      <c r="ER54" s="55"/>
      <c r="ES54" s="55"/>
      <c r="ET54" s="55"/>
      <c r="EU54" s="55"/>
      <c r="EV54" s="27">
        <v>23.8</v>
      </c>
      <c r="EW54" s="56">
        <v>8.4118926758511368</v>
      </c>
      <c r="EX54" s="27">
        <v>50.5</v>
      </c>
      <c r="EY54" s="27">
        <v>8.3000000000000007</v>
      </c>
      <c r="EZ54" s="55"/>
      <c r="FA54" s="56">
        <v>26.661890052847692</v>
      </c>
      <c r="FB54" s="56">
        <v>6.3620334948797872</v>
      </c>
      <c r="FC54" s="27">
        <v>3.6</v>
      </c>
      <c r="FD54" s="55"/>
      <c r="FE54" s="27">
        <v>1</v>
      </c>
      <c r="FF54" s="27">
        <v>0.1</v>
      </c>
      <c r="FG54" s="55"/>
      <c r="FH54" s="55"/>
      <c r="FI54" s="27">
        <v>22.6</v>
      </c>
      <c r="FJ54" s="27">
        <v>6.8</v>
      </c>
      <c r="FK54" s="27">
        <v>-15.000888753137803</v>
      </c>
      <c r="FL54" s="55"/>
      <c r="FM54" s="27">
        <v>-1.8178853754940738</v>
      </c>
      <c r="FN54" s="27">
        <v>7.3631456191330686</v>
      </c>
      <c r="FO54" s="27">
        <v>68.405335517329505</v>
      </c>
      <c r="FP54" s="27">
        <v>59.1</v>
      </c>
      <c r="FQ54" s="27">
        <v>64.5</v>
      </c>
      <c r="FR54" s="27">
        <v>77.900000000000006</v>
      </c>
      <c r="FS54" s="27">
        <v>23.2</v>
      </c>
      <c r="FT54" s="27">
        <v>-2.1035598705501575</v>
      </c>
      <c r="FU54" s="55"/>
      <c r="FV54" s="27">
        <v>22.1</v>
      </c>
      <c r="FW54" s="27">
        <v>10.906535720317777</v>
      </c>
      <c r="FX54" s="27">
        <v>-8.4013934570484565</v>
      </c>
      <c r="FY54" s="27">
        <v>-5.7354013589682173</v>
      </c>
      <c r="FZ54" s="27">
        <v>6.7947249225578048</v>
      </c>
      <c r="GA54" s="27">
        <v>10.442813186745781</v>
      </c>
      <c r="GB54" s="27">
        <v>-1.1319758692727304</v>
      </c>
      <c r="GC54" s="55"/>
      <c r="GD54" s="27">
        <v>4.7</v>
      </c>
      <c r="GE54" s="27">
        <v>2.6</v>
      </c>
      <c r="GF54" s="27">
        <v>-12.993599794045469</v>
      </c>
      <c r="GG54" s="28">
        <v>570.39106145251401</v>
      </c>
      <c r="GH54" s="28">
        <v>878.8</v>
      </c>
      <c r="GI54" s="27">
        <v>20.8</v>
      </c>
      <c r="GJ54" s="27">
        <v>42.9</v>
      </c>
      <c r="GK54" s="56">
        <v>11.706629055006941</v>
      </c>
      <c r="GL54" s="56">
        <v>-0.11399491094146554</v>
      </c>
      <c r="GM54" s="56">
        <v>32.017260641841681</v>
      </c>
      <c r="GN54" s="55"/>
      <c r="GO54" s="27">
        <v>0.2</v>
      </c>
      <c r="GP54" s="27">
        <v>76.599999999999994</v>
      </c>
      <c r="GQ54" s="27">
        <v>34.299999999999997</v>
      </c>
      <c r="GR54" s="27">
        <v>20.7</v>
      </c>
      <c r="GS54" s="27">
        <v>16.2</v>
      </c>
      <c r="GT54" s="27">
        <v>15.6</v>
      </c>
      <c r="GU54" s="27">
        <v>8.6999999999999993</v>
      </c>
      <c r="GV54" s="27">
        <v>-9.0231358633141774</v>
      </c>
      <c r="GW54" s="27">
        <v>-3.5975641956655311</v>
      </c>
      <c r="GX54" s="27">
        <v>8.9841463474088332</v>
      </c>
      <c r="GY54" s="27">
        <v>7.8042703548092405</v>
      </c>
      <c r="GZ54" s="27">
        <v>-14.687176329802355</v>
      </c>
      <c r="HA54" s="27">
        <v>7.0801191789393769</v>
      </c>
      <c r="HB54" s="27">
        <v>-3.069173905154118</v>
      </c>
      <c r="HC54" s="27">
        <v>12.471131639722872</v>
      </c>
      <c r="HD54" s="56">
        <v>18.095238095238031</v>
      </c>
      <c r="HE54" s="56">
        <v>14.077669902912703</v>
      </c>
      <c r="HF54" s="27">
        <v>24</v>
      </c>
      <c r="HG54" s="56">
        <v>30.30000812074255</v>
      </c>
      <c r="HH54" s="56">
        <v>27.100003153593651</v>
      </c>
      <c r="HI54" s="56">
        <v>30.399996657226719</v>
      </c>
      <c r="HJ54" s="56">
        <v>23.619412204405496</v>
      </c>
      <c r="HK54" s="56">
        <v>10.299999999999917</v>
      </c>
      <c r="HL54" s="27">
        <v>11.1</v>
      </c>
      <c r="HM54" s="55"/>
      <c r="HN54" s="27">
        <v>0.44923629829289879</v>
      </c>
      <c r="HO54" s="27">
        <v>11.349654739485239</v>
      </c>
      <c r="HP54" s="27">
        <v>1.7703440047943735</v>
      </c>
      <c r="HQ54" s="27">
        <v>115.92039800995029</v>
      </c>
      <c r="HR54" s="27">
        <v>110.6</v>
      </c>
      <c r="HS54" s="27">
        <v>48.4</v>
      </c>
      <c r="HT54" s="56">
        <v>150</v>
      </c>
      <c r="HU54" s="27">
        <v>215.4</v>
      </c>
      <c r="HV54" s="27">
        <v>28.2</v>
      </c>
      <c r="HW54" s="27">
        <v>1.0764262648008611</v>
      </c>
      <c r="HX54" s="27">
        <v>-13.157894736842115</v>
      </c>
      <c r="HY54" s="27">
        <v>2.3519163763066229</v>
      </c>
      <c r="HZ54" s="27">
        <v>3.1389363925860163</v>
      </c>
      <c r="IA54" s="27">
        <v>72.2</v>
      </c>
      <c r="IB54" s="27">
        <v>80.400000000000006</v>
      </c>
      <c r="IC54" s="27">
        <v>68.5</v>
      </c>
      <c r="ID54" s="27">
        <v>4.7</v>
      </c>
      <c r="IE54" s="27">
        <v>-5.6603773584905648</v>
      </c>
      <c r="IF54" s="27">
        <v>-1.6393442622950727</v>
      </c>
      <c r="IG54" s="27">
        <v>5.6910569105691033</v>
      </c>
      <c r="IH54" s="27">
        <v>0.78740157480317041</v>
      </c>
      <c r="II54" s="27">
        <v>16.304347826086961</v>
      </c>
      <c r="IJ54" s="27">
        <v>11.3</v>
      </c>
      <c r="IK54" s="27">
        <v>31.4</v>
      </c>
      <c r="IL54" s="27">
        <v>50</v>
      </c>
      <c r="IM54" s="27">
        <v>13.7</v>
      </c>
      <c r="IP54" s="43">
        <v>37.429718875501983</v>
      </c>
      <c r="IQ54" s="43">
        <v>2.3651799672007074</v>
      </c>
      <c r="IR54" s="41">
        <v>133.19999999999999</v>
      </c>
      <c r="IS54" s="27">
        <f t="shared" si="13"/>
        <v>28.928571241992056</v>
      </c>
      <c r="IT54" s="27">
        <f t="shared" si="14"/>
        <v>6297.0713373680228</v>
      </c>
      <c r="IU54" s="27">
        <f t="shared" si="15"/>
        <v>79.3540883469026</v>
      </c>
      <c r="IV54" s="27">
        <f>VAR($C$52:$IR$54)</f>
        <v>15644.903664744339</v>
      </c>
    </row>
    <row r="55" spans="1:256" s="19" customFormat="1" ht="13.5" thickBot="1" x14ac:dyDescent="0.45">
      <c r="B55" s="19" t="s">
        <v>11</v>
      </c>
      <c r="C55" s="41">
        <v>22.6</v>
      </c>
      <c r="D55" s="41">
        <v>29</v>
      </c>
      <c r="E55" s="27"/>
      <c r="F55" s="27">
        <v>-6.7073170731707323</v>
      </c>
      <c r="G55" s="27">
        <v>16.266666666666669</v>
      </c>
      <c r="H55" s="27">
        <v>123.5560588901472</v>
      </c>
      <c r="I55" s="27">
        <v>12.815694943354528</v>
      </c>
      <c r="J55" s="27"/>
      <c r="K55" s="27"/>
      <c r="L55" s="27"/>
      <c r="M55" s="27"/>
      <c r="N55" s="55"/>
      <c r="O55" s="27">
        <v>12.1</v>
      </c>
      <c r="P55" s="27"/>
      <c r="Q55" s="27">
        <v>-12.978244561140292</v>
      </c>
      <c r="R55" s="27">
        <v>-6.2678062678062627</v>
      </c>
      <c r="S55" s="27">
        <v>9.3038158389321488</v>
      </c>
      <c r="T55" s="27">
        <v>4.4953673846015096</v>
      </c>
      <c r="U55" s="27">
        <v>6.8192232787260787</v>
      </c>
      <c r="V55" s="27">
        <v>87.473535449581533</v>
      </c>
      <c r="W55" s="27">
        <v>27.968507097404014</v>
      </c>
      <c r="X55" s="27"/>
      <c r="Y55" s="27"/>
      <c r="Z55" s="27">
        <v>72.8</v>
      </c>
      <c r="AA55" s="27">
        <v>-0.8</v>
      </c>
      <c r="AB55" s="27">
        <v>1.5</v>
      </c>
      <c r="AC55" s="27">
        <v>9.6999999999999993</v>
      </c>
      <c r="AD55" s="27">
        <v>2.6</v>
      </c>
      <c r="AE55" s="27">
        <v>2.4</v>
      </c>
      <c r="AF55" s="27">
        <v>-0.62876134015988472</v>
      </c>
      <c r="AG55" s="27">
        <v>2.1033096195484</v>
      </c>
      <c r="AH55" s="27">
        <v>4.2300614193189814</v>
      </c>
      <c r="AI55" s="27">
        <v>30.012863198965672</v>
      </c>
      <c r="AJ55" s="27">
        <v>14.734961792117929</v>
      </c>
      <c r="AK55" s="27">
        <v>25.476174110895588</v>
      </c>
      <c r="AL55" s="27">
        <v>19.5</v>
      </c>
      <c r="AM55" s="27">
        <v>123.73333333333333</v>
      </c>
      <c r="AN55" s="27">
        <v>9.2907092907093016</v>
      </c>
      <c r="AO55" s="27">
        <v>-27.791718946047684</v>
      </c>
      <c r="AP55" s="27">
        <v>26.851851851851862</v>
      </c>
      <c r="AQ55" s="27">
        <v>-7.2432295173265146E-2</v>
      </c>
      <c r="AR55" s="27">
        <v>13.105725144971863</v>
      </c>
      <c r="AS55" s="56">
        <v>3.5213083165113575</v>
      </c>
      <c r="AT55" s="56">
        <v>101.30131007048182</v>
      </c>
      <c r="AU55" s="27"/>
      <c r="AV55" s="27"/>
      <c r="AW55" s="27"/>
      <c r="AX55" s="27">
        <v>-0.99752420011420229</v>
      </c>
      <c r="AY55" s="27">
        <v>12</v>
      </c>
      <c r="AZ55" s="27">
        <v>11.8</v>
      </c>
      <c r="BA55" s="56">
        <v>6.8372212238881929</v>
      </c>
      <c r="BB55" s="27">
        <v>3.3</v>
      </c>
      <c r="BC55" s="28">
        <v>1.9</v>
      </c>
      <c r="BD55" s="27"/>
      <c r="BE55" s="27"/>
      <c r="BF55" s="27"/>
      <c r="BG55" s="27"/>
      <c r="BH55" s="27">
        <v>2.6</v>
      </c>
      <c r="BI55" s="27">
        <v>20.2</v>
      </c>
      <c r="BJ55" s="27">
        <v>45.3</v>
      </c>
      <c r="BK55" s="27"/>
      <c r="BL55" s="27"/>
      <c r="BM55" s="27">
        <v>28</v>
      </c>
      <c r="BN55" s="27">
        <v>12.6</v>
      </c>
      <c r="BO55" s="27">
        <v>10.551536220990322</v>
      </c>
      <c r="BP55" s="27">
        <v>25.2</v>
      </c>
      <c r="BQ55" s="27"/>
      <c r="BR55" s="27"/>
      <c r="BS55" s="27">
        <v>12.353982300884958</v>
      </c>
      <c r="BT55" s="27">
        <v>1.2</v>
      </c>
      <c r="BU55" s="56">
        <v>8.5999999999999215</v>
      </c>
      <c r="BV55" s="56">
        <v>6.9025389686187433</v>
      </c>
      <c r="BW55" s="27">
        <v>0.2</v>
      </c>
      <c r="BX55" s="27">
        <v>8.3000000000000007</v>
      </c>
      <c r="BY55" s="56">
        <v>7.317056286046868</v>
      </c>
      <c r="BZ55" s="56">
        <v>8.8235057028632333</v>
      </c>
      <c r="CA55" s="56">
        <v>17.073158068191951</v>
      </c>
      <c r="CB55" s="56">
        <v>116.52173977428701</v>
      </c>
      <c r="CC55" s="56">
        <v>37.259066485566954</v>
      </c>
      <c r="CD55" s="27">
        <v>0.98236791342344465</v>
      </c>
      <c r="CE55" s="27">
        <v>2.0836752364083009</v>
      </c>
      <c r="CF55" s="27">
        <v>-3.6789844763340462</v>
      </c>
      <c r="CG55" s="27">
        <v>14.567484363261363</v>
      </c>
      <c r="CH55" s="27">
        <v>-4.7300433683519323</v>
      </c>
      <c r="CI55" s="27">
        <v>0.20146286667793545</v>
      </c>
      <c r="CJ55" s="27"/>
      <c r="CK55" s="27">
        <v>13</v>
      </c>
      <c r="CL55" s="27">
        <v>10.199999999999999</v>
      </c>
      <c r="CM55" s="27">
        <v>27.3</v>
      </c>
      <c r="CN55" s="27">
        <v>4.2</v>
      </c>
      <c r="CO55" s="27">
        <v>26.5</v>
      </c>
      <c r="CP55" s="56">
        <v>19.314981127918795</v>
      </c>
      <c r="CQ55" s="56">
        <v>7.6669139541819797</v>
      </c>
      <c r="CR55" s="27"/>
      <c r="CS55" s="56">
        <v>6.5746295881186985</v>
      </c>
      <c r="CT55" s="56">
        <v>17.41891260960351</v>
      </c>
      <c r="CU55" s="27">
        <v>3.4</v>
      </c>
      <c r="CV55" s="27">
        <v>5.7823269635560788</v>
      </c>
      <c r="CW55" s="27">
        <v>0</v>
      </c>
      <c r="CX55" s="27">
        <v>4.3010948341961805</v>
      </c>
      <c r="CY55" s="27">
        <v>7.5163667575351099</v>
      </c>
      <c r="CZ55" s="27">
        <v>-1.6687780737454936</v>
      </c>
      <c r="DA55" s="28">
        <v>14.583596267393821</v>
      </c>
      <c r="DB55" s="28">
        <v>11.5</v>
      </c>
      <c r="DC55" s="28">
        <v>6.8</v>
      </c>
      <c r="DD55" s="28">
        <v>10.5</v>
      </c>
      <c r="DE55" s="57">
        <v>24.199962780454211</v>
      </c>
      <c r="DF55" s="58"/>
      <c r="DG55" s="28">
        <v>67.396798652064021</v>
      </c>
      <c r="DH55" s="57">
        <v>17.682575984415092</v>
      </c>
      <c r="DI55" s="57">
        <v>9.1718781101963316</v>
      </c>
      <c r="DJ55" s="57">
        <v>31.254560060586567</v>
      </c>
      <c r="DK55" s="57">
        <v>24.799997940432085</v>
      </c>
      <c r="DL55" s="28">
        <v>568.00067165567714</v>
      </c>
      <c r="DM55" s="27">
        <v>4</v>
      </c>
      <c r="DN55" s="27">
        <v>11.9</v>
      </c>
      <c r="DO55" s="27">
        <v>9.8000000000000007</v>
      </c>
      <c r="DP55" s="55"/>
      <c r="DQ55" s="55"/>
      <c r="DR55" s="55"/>
      <c r="DS55" s="55"/>
      <c r="DT55" s="55"/>
      <c r="DU55" s="56">
        <v>-0.70864976202125396</v>
      </c>
      <c r="DV55" s="56">
        <v>2.7921506408495667</v>
      </c>
      <c r="DW55" s="55"/>
      <c r="DX55" s="28">
        <v>15.8</v>
      </c>
      <c r="DY55" s="56">
        <v>9.7204705181365583</v>
      </c>
      <c r="DZ55" s="56">
        <v>10.638297872340436</v>
      </c>
      <c r="EA55" s="56">
        <v>8.2265416666670035</v>
      </c>
      <c r="EB55" s="27">
        <v>4.5999999999999996</v>
      </c>
      <c r="EC55" s="55"/>
      <c r="ED55" s="55"/>
      <c r="EE55" s="55"/>
      <c r="EF55" s="55"/>
      <c r="EG55" s="27">
        <v>13.356142289692098</v>
      </c>
      <c r="EH55" s="27">
        <v>22.295805739514336</v>
      </c>
      <c r="EI55" s="27">
        <v>-8.8634106125238326</v>
      </c>
      <c r="EJ55" s="27">
        <v>57.7</v>
      </c>
      <c r="EK55" s="27">
        <v>9.8000000000000007</v>
      </c>
      <c r="EL55" s="27">
        <v>11.9</v>
      </c>
      <c r="EM55" s="55"/>
      <c r="EN55" s="27">
        <v>8.6999999999999993</v>
      </c>
      <c r="EO55" s="27">
        <v>3.1</v>
      </c>
      <c r="EP55" s="56">
        <v>40.490870079818556</v>
      </c>
      <c r="EQ55" s="27">
        <v>10.7</v>
      </c>
      <c r="ER55" s="55"/>
      <c r="ES55" s="55"/>
      <c r="ET55" s="55"/>
      <c r="EU55" s="55"/>
      <c r="EV55" s="27">
        <v>28.5</v>
      </c>
      <c r="EW55" s="56">
        <v>-1.0702341137115416</v>
      </c>
      <c r="EX55" s="27">
        <v>7.4</v>
      </c>
      <c r="EY55" s="27">
        <v>5.3</v>
      </c>
      <c r="EZ55" s="55"/>
      <c r="FA55" s="56">
        <v>20.898244585955833</v>
      </c>
      <c r="FB55" s="56">
        <v>6.0871667391363715</v>
      </c>
      <c r="FC55" s="27">
        <v>4.4000000000000004</v>
      </c>
      <c r="FD55" s="55"/>
      <c r="FE55" s="27">
        <v>-0.1</v>
      </c>
      <c r="FF55" s="27">
        <v>0.8</v>
      </c>
      <c r="FG55" s="55"/>
      <c r="FH55" s="55"/>
      <c r="FI55" s="27">
        <v>26.4</v>
      </c>
      <c r="FJ55" s="27">
        <v>9.6</v>
      </c>
      <c r="FK55" s="27">
        <v>-3.910068426197455</v>
      </c>
      <c r="FL55" s="55"/>
      <c r="FM55" s="27">
        <v>1.6050000000000115</v>
      </c>
      <c r="FN55" s="27">
        <v>5.2709407056626114</v>
      </c>
      <c r="FO55" s="27">
        <v>66.37063307397014</v>
      </c>
      <c r="FP55" s="27">
        <v>75.400000000000006</v>
      </c>
      <c r="FQ55" s="27">
        <v>111.1</v>
      </c>
      <c r="FR55" s="27">
        <v>85.8</v>
      </c>
      <c r="FS55" s="27">
        <v>-0.3</v>
      </c>
      <c r="FT55" s="27">
        <v>2.9752066115702429</v>
      </c>
      <c r="FU55" s="55"/>
      <c r="FV55" s="27">
        <v>75.599999999999994</v>
      </c>
      <c r="FW55" s="27">
        <v>8.3712087617478623</v>
      </c>
      <c r="FX55" s="27">
        <v>43.325158389536078</v>
      </c>
      <c r="FY55" s="27">
        <v>-14.588609051982138</v>
      </c>
      <c r="FZ55" s="27">
        <v>-31.880468729835073</v>
      </c>
      <c r="GA55" s="27">
        <v>23.733385584821399</v>
      </c>
      <c r="GB55" s="27">
        <v>5.2060034006241045</v>
      </c>
      <c r="GC55" s="55"/>
      <c r="GD55" s="27">
        <v>-0.3</v>
      </c>
      <c r="GE55" s="27">
        <v>0.9</v>
      </c>
      <c r="GF55" s="27">
        <v>-3.5422267337445748</v>
      </c>
      <c r="GG55" s="28">
        <v>1050</v>
      </c>
      <c r="GH55" s="28">
        <v>307.5</v>
      </c>
      <c r="GI55" s="27">
        <v>21.5</v>
      </c>
      <c r="GJ55" s="27">
        <v>42.2</v>
      </c>
      <c r="GK55" s="56">
        <v>11.742424242424278</v>
      </c>
      <c r="GL55" s="56">
        <v>-0.58590963744930158</v>
      </c>
      <c r="GM55" s="56">
        <v>8.0877329192546359</v>
      </c>
      <c r="GN55" s="55"/>
      <c r="GO55" s="27">
        <v>3.3</v>
      </c>
      <c r="GP55" s="27">
        <v>80.900000000000006</v>
      </c>
      <c r="GQ55" s="27">
        <v>60.8</v>
      </c>
      <c r="GR55" s="27">
        <v>13.7</v>
      </c>
      <c r="GS55" s="27">
        <v>12.9</v>
      </c>
      <c r="GT55" s="27">
        <v>13.7</v>
      </c>
      <c r="GU55" s="27">
        <v>7.3</v>
      </c>
      <c r="GV55" s="27">
        <v>-16.641990130743128</v>
      </c>
      <c r="GW55" s="27">
        <v>-4.1441888511662057</v>
      </c>
      <c r="GX55" s="27">
        <v>8.662646554881178</v>
      </c>
      <c r="GY55" s="27">
        <v>8.300835680344413</v>
      </c>
      <c r="GZ55" s="27">
        <v>1.5183637167024981</v>
      </c>
      <c r="HA55" s="27">
        <v>-0.76773762454068284</v>
      </c>
      <c r="HB55" s="27">
        <v>-0.61007128168988423</v>
      </c>
      <c r="HC55" s="27">
        <v>14.117043121149905</v>
      </c>
      <c r="HD55" s="56">
        <v>10.752688172042875</v>
      </c>
      <c r="HE55" s="56">
        <v>16.595744680851052</v>
      </c>
      <c r="HF55" s="27">
        <v>26.6</v>
      </c>
      <c r="HG55" s="56">
        <v>25.699997492373761</v>
      </c>
      <c r="HH55" s="56">
        <v>36.099994721738419</v>
      </c>
      <c r="HI55" s="56">
        <v>28.037017822265987</v>
      </c>
      <c r="HJ55" s="56">
        <v>37.146005636838616</v>
      </c>
      <c r="HK55" s="56">
        <v>9.7000000000000437</v>
      </c>
      <c r="HL55" s="27">
        <v>3.8</v>
      </c>
      <c r="HM55" s="55"/>
      <c r="HN55" s="27">
        <v>8.4078711985688734</v>
      </c>
      <c r="HO55" s="27">
        <v>11.359792535798864</v>
      </c>
      <c r="HP55" s="27">
        <v>2.4833825340149338</v>
      </c>
      <c r="HQ55" s="27">
        <v>-0.11520737327189803</v>
      </c>
      <c r="HR55" s="27">
        <v>36.4</v>
      </c>
      <c r="HS55" s="27">
        <v>45</v>
      </c>
      <c r="HT55" s="56">
        <v>16.711064876032282</v>
      </c>
      <c r="HU55" s="27">
        <v>166.7</v>
      </c>
      <c r="HV55" s="27">
        <v>12</v>
      </c>
      <c r="HW55" s="27">
        <v>7.2417465388711353</v>
      </c>
      <c r="HX55" s="27">
        <v>4.3771043771043789</v>
      </c>
      <c r="HY55" s="27">
        <v>5.7021276595744705</v>
      </c>
      <c r="HZ55" s="27">
        <v>-0.49811663106639986</v>
      </c>
      <c r="IA55" s="27">
        <v>76.400000000000006</v>
      </c>
      <c r="IB55" s="27">
        <v>112.5</v>
      </c>
      <c r="IC55" s="27">
        <v>54.1</v>
      </c>
      <c r="ID55" s="27">
        <v>6.4</v>
      </c>
      <c r="IE55" s="27">
        <v>8.0000000000000071</v>
      </c>
      <c r="IF55" s="27">
        <v>-1.6666666666666607</v>
      </c>
      <c r="IG55" s="27">
        <v>0</v>
      </c>
      <c r="IH55" s="27">
        <v>2.34375</v>
      </c>
      <c r="II55" s="27">
        <v>-1.9769354948446505</v>
      </c>
      <c r="IJ55" s="27">
        <v>11.6</v>
      </c>
      <c r="IK55" s="27">
        <v>38.1</v>
      </c>
      <c r="IL55" s="27">
        <v>35.799999999999997</v>
      </c>
      <c r="IM55" s="27">
        <v>18</v>
      </c>
      <c r="IP55" s="43">
        <v>54.799999999999926</v>
      </c>
      <c r="IQ55" s="43">
        <v>1.3863190401024827</v>
      </c>
      <c r="IR55" s="41">
        <v>365</v>
      </c>
      <c r="IS55" s="27">
        <f t="shared" si="13"/>
        <v>29.10669312862208</v>
      </c>
      <c r="IT55" s="27">
        <f t="shared" si="14"/>
        <v>8508.4149230877701</v>
      </c>
      <c r="IU55" s="27">
        <f t="shared" si="15"/>
        <v>92.241069611576876</v>
      </c>
    </row>
    <row r="56" spans="1:256" s="38" customFormat="1" ht="13.5" thickTop="1" x14ac:dyDescent="0.4">
      <c r="A56" s="38" t="s">
        <v>97</v>
      </c>
      <c r="C56" s="49"/>
      <c r="D56" s="49"/>
      <c r="E56" s="49">
        <v>1</v>
      </c>
      <c r="F56" s="49"/>
      <c r="G56" s="49"/>
      <c r="H56" s="49"/>
      <c r="I56" s="49"/>
      <c r="J56" s="49"/>
      <c r="K56" s="49">
        <v>1</v>
      </c>
      <c r="L56" s="49">
        <v>1</v>
      </c>
      <c r="M56" s="49">
        <v>1</v>
      </c>
      <c r="N56" s="49">
        <v>1</v>
      </c>
      <c r="O56" s="49"/>
      <c r="P56" s="49">
        <v>1</v>
      </c>
      <c r="Q56" s="49"/>
      <c r="R56" s="49"/>
      <c r="S56" s="49"/>
      <c r="T56" s="49"/>
      <c r="U56" s="49"/>
      <c r="V56" s="49"/>
      <c r="W56" s="49"/>
      <c r="X56" s="49">
        <v>1</v>
      </c>
      <c r="Y56" s="49">
        <v>1</v>
      </c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>
        <v>1</v>
      </c>
      <c r="AV56" s="49">
        <v>1</v>
      </c>
      <c r="AW56" s="49">
        <v>1</v>
      </c>
      <c r="AX56" s="49"/>
      <c r="AY56" s="49"/>
      <c r="AZ56" s="49"/>
      <c r="BA56" s="49"/>
      <c r="BB56" s="49"/>
      <c r="BC56" s="49"/>
      <c r="BD56" s="49">
        <v>1</v>
      </c>
      <c r="BE56" s="49">
        <v>1</v>
      </c>
      <c r="BF56" s="49">
        <v>1</v>
      </c>
      <c r="BG56" s="49">
        <v>1</v>
      </c>
      <c r="BH56" s="49"/>
      <c r="BI56" s="49"/>
      <c r="BJ56" s="49"/>
      <c r="BK56" s="49"/>
      <c r="BL56" s="49">
        <v>1</v>
      </c>
      <c r="BM56" s="49"/>
      <c r="BN56" s="49"/>
      <c r="BO56" s="49"/>
      <c r="BP56" s="49"/>
      <c r="BQ56" s="49">
        <v>1</v>
      </c>
      <c r="BR56" s="49">
        <v>1</v>
      </c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>
        <v>1</v>
      </c>
      <c r="CK56" s="49"/>
      <c r="CL56" s="49"/>
      <c r="CM56" s="49"/>
      <c r="CN56" s="49"/>
      <c r="CO56" s="49"/>
      <c r="CP56" s="49"/>
      <c r="CQ56" s="49"/>
      <c r="CR56" s="49">
        <v>1</v>
      </c>
      <c r="CS56" s="49"/>
      <c r="CT56" s="49"/>
      <c r="CU56" s="49"/>
      <c r="CV56" s="49"/>
      <c r="CW56" s="49"/>
      <c r="CX56" s="49"/>
      <c r="CY56" s="49"/>
      <c r="CZ56" s="49"/>
      <c r="DA56" s="49"/>
      <c r="DB56" s="60"/>
      <c r="DC56" s="60"/>
      <c r="DD56" s="60"/>
      <c r="DE56" s="60"/>
      <c r="DF56" s="60">
        <v>1</v>
      </c>
      <c r="DG56" s="60"/>
      <c r="DH56" s="60"/>
      <c r="DI56" s="60"/>
      <c r="DJ56" s="60"/>
      <c r="DK56" s="60"/>
      <c r="DL56" s="60"/>
      <c r="DM56" s="60"/>
      <c r="DN56" s="60"/>
      <c r="DO56" s="60"/>
      <c r="DP56" s="60">
        <v>1</v>
      </c>
      <c r="DQ56" s="60">
        <v>1</v>
      </c>
      <c r="DR56" s="60">
        <v>1</v>
      </c>
      <c r="DS56" s="60">
        <v>1</v>
      </c>
      <c r="DT56" s="60">
        <v>1</v>
      </c>
      <c r="DU56" s="60"/>
      <c r="DV56" s="60"/>
      <c r="DW56" s="60">
        <v>1</v>
      </c>
      <c r="DX56" s="60"/>
      <c r="DY56" s="60"/>
      <c r="DZ56" s="60"/>
      <c r="EA56" s="60"/>
      <c r="EB56" s="60"/>
      <c r="EC56" s="60">
        <v>1</v>
      </c>
      <c r="ED56" s="60">
        <v>1</v>
      </c>
      <c r="EE56" s="60">
        <v>1</v>
      </c>
      <c r="EF56" s="60">
        <v>1</v>
      </c>
      <c r="EG56" s="60"/>
      <c r="EH56" s="60"/>
      <c r="EI56" s="60"/>
      <c r="EJ56" s="60"/>
      <c r="EK56" s="60"/>
      <c r="EL56" s="60"/>
      <c r="EM56" s="60">
        <v>1</v>
      </c>
      <c r="EN56" s="60"/>
      <c r="EO56" s="60"/>
      <c r="EP56" s="60"/>
      <c r="EQ56" s="60"/>
      <c r="ER56" s="60">
        <v>1</v>
      </c>
      <c r="ES56" s="60">
        <v>1</v>
      </c>
      <c r="ET56" s="60">
        <v>1</v>
      </c>
      <c r="EU56" s="60">
        <v>1</v>
      </c>
      <c r="EV56" s="60"/>
      <c r="EW56" s="60"/>
      <c r="EX56" s="60"/>
      <c r="EY56" s="60"/>
      <c r="EZ56" s="60">
        <v>1</v>
      </c>
      <c r="FA56" s="60"/>
      <c r="FB56" s="60"/>
      <c r="FC56" s="60"/>
      <c r="FD56" s="60">
        <v>1</v>
      </c>
      <c r="FE56" s="60"/>
      <c r="FF56" s="60"/>
      <c r="FG56" s="60">
        <v>1</v>
      </c>
      <c r="FH56" s="60">
        <v>1</v>
      </c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>
        <v>1</v>
      </c>
      <c r="GD56" s="60"/>
      <c r="GE56" s="60"/>
      <c r="GF56" s="60"/>
      <c r="GG56" s="60"/>
      <c r="GH56" s="60"/>
      <c r="GI56" s="60"/>
      <c r="GJ56" s="60"/>
      <c r="GK56" s="60"/>
      <c r="GL56" s="60"/>
      <c r="GM56" s="60"/>
      <c r="GN56" s="60">
        <v>1</v>
      </c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0"/>
      <c r="HC56" s="60"/>
      <c r="HD56" s="60"/>
      <c r="HE56" s="60"/>
      <c r="HF56" s="60"/>
      <c r="HG56" s="60"/>
      <c r="HH56" s="60"/>
      <c r="HI56" s="60"/>
      <c r="HJ56" s="60"/>
      <c r="HK56" s="60"/>
      <c r="HL56" s="60"/>
      <c r="HM56" s="60">
        <v>1</v>
      </c>
      <c r="HN56" s="60"/>
      <c r="HO56" s="60"/>
      <c r="HP56" s="60"/>
      <c r="HQ56" s="60"/>
      <c r="HR56" s="60"/>
      <c r="HS56" s="60"/>
      <c r="HT56" s="60"/>
      <c r="HU56" s="60"/>
      <c r="HV56" s="60"/>
      <c r="HW56" s="60"/>
      <c r="HX56" s="60"/>
      <c r="HY56" s="60"/>
      <c r="HZ56" s="60"/>
      <c r="IA56" s="60"/>
      <c r="IB56" s="60"/>
      <c r="IC56" s="60"/>
      <c r="ID56" s="60"/>
      <c r="IE56" s="60"/>
      <c r="IF56" s="60"/>
      <c r="IG56" s="60"/>
      <c r="IH56" s="60"/>
      <c r="II56" s="60"/>
      <c r="IJ56" s="60"/>
      <c r="IK56" s="60"/>
      <c r="IL56" s="60"/>
      <c r="IM56" s="60"/>
      <c r="IN56" s="60">
        <v>1</v>
      </c>
      <c r="IO56" s="60">
        <v>1</v>
      </c>
      <c r="IP56" s="60"/>
      <c r="IQ56" s="60"/>
      <c r="IR56" s="60"/>
      <c r="IS56" s="38" t="s">
        <v>96</v>
      </c>
      <c r="IT56" s="60"/>
      <c r="IV56" s="38">
        <f>SUM(B56:IR56)</f>
        <v>45</v>
      </c>
    </row>
    <row r="57" spans="1:256" s="19" customFormat="1" ht="13.15" x14ac:dyDescent="0.4"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IS57" s="20" t="s">
        <v>94</v>
      </c>
      <c r="IT57" s="20"/>
      <c r="IU57" s="20"/>
      <c r="IV57" s="30">
        <f>COUNT($C$48:$IR$51)</f>
        <v>833</v>
      </c>
    </row>
    <row r="58" spans="1:256" s="19" customFormat="1" ht="13.15" x14ac:dyDescent="0.4"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IS58" s="20" t="s">
        <v>95</v>
      </c>
      <c r="IT58" s="20"/>
      <c r="IU58" s="20"/>
      <c r="IV58" s="30">
        <f>COUNT($C$52:$IR$54)</f>
        <v>602</v>
      </c>
    </row>
    <row r="59" spans="1:256" s="19" customFormat="1" ht="13.15" x14ac:dyDescent="0.4"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IS59" s="20" t="s">
        <v>33</v>
      </c>
    </row>
    <row r="60" spans="1:256" s="19" customFormat="1" ht="13.15" x14ac:dyDescent="0.4"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IS60" s="41">
        <v>275.60000000000002</v>
      </c>
    </row>
    <row r="61" spans="1:256" s="19" customFormat="1" ht="13.15" x14ac:dyDescent="0.4"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IS61" s="61">
        <v>1281.3</v>
      </c>
    </row>
    <row r="62" spans="1:256" s="19" customFormat="1" ht="13.15" x14ac:dyDescent="0.4"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IS62" s="61">
        <v>11749.6</v>
      </c>
    </row>
    <row r="63" spans="1:256" s="19" customFormat="1" ht="13.15" x14ac:dyDescent="0.4"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IS63" s="25">
        <v>273.3</v>
      </c>
    </row>
    <row r="64" spans="1:256" s="19" customFormat="1" ht="13.15" x14ac:dyDescent="0.4"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IS64" s="41">
        <v>14.6</v>
      </c>
    </row>
    <row r="65" spans="1:253" s="19" customFormat="1" ht="13.15" x14ac:dyDescent="0.4"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IS65" s="41">
        <v>16</v>
      </c>
    </row>
    <row r="66" spans="1:253" s="19" customFormat="1" ht="13.15" x14ac:dyDescent="0.4">
      <c r="IS66" s="41">
        <v>15.2</v>
      </c>
    </row>
    <row r="67" spans="1:253" s="19" customFormat="1" ht="13.15" x14ac:dyDescent="0.4"/>
    <row r="68" spans="1:253" s="19" customFormat="1" ht="13.15" x14ac:dyDescent="0.4">
      <c r="IS68" s="27">
        <f>MAX($C$48:$IR$51)</f>
        <v>2005</v>
      </c>
    </row>
    <row r="69" spans="1:253" s="19" customFormat="1" ht="13.15" x14ac:dyDescent="0.4">
      <c r="IS69" s="27">
        <f>MIN($C$48:$IR$51)</f>
        <v>-37.9</v>
      </c>
    </row>
    <row r="70" spans="1:253" s="19" customFormat="1" ht="13.15" x14ac:dyDescent="0.4"/>
    <row r="71" spans="1:253" s="50" customFormat="1" ht="13.15" x14ac:dyDescent="0.4"/>
    <row r="72" spans="1:253" s="50" customFormat="1" ht="13.15" x14ac:dyDescent="0.4"/>
    <row r="73" spans="1:253" s="19" customFormat="1" ht="13.15" x14ac:dyDescent="0.4">
      <c r="A73" s="19" t="s">
        <v>174</v>
      </c>
    </row>
    <row r="74" spans="1:253" s="19" customFormat="1" ht="13.15" x14ac:dyDescent="0.4">
      <c r="B74" s="62">
        <f>BD78-BX12</f>
        <v>50</v>
      </c>
      <c r="C74" s="19" t="s">
        <v>175</v>
      </c>
    </row>
    <row r="75" spans="1:253" s="19" customFormat="1" ht="13.15" x14ac:dyDescent="0.4">
      <c r="B75" s="19" t="s">
        <v>15</v>
      </c>
    </row>
    <row r="76" spans="1:253" s="19" customFormat="1" ht="13.15" x14ac:dyDescent="0.4">
      <c r="B76" s="19" t="s">
        <v>23</v>
      </c>
      <c r="C76" s="27"/>
      <c r="D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</row>
    <row r="77" spans="1:253" s="19" customFormat="1" ht="13.15" x14ac:dyDescent="0.4">
      <c r="B77" s="63" t="s">
        <v>24</v>
      </c>
      <c r="C77" s="27"/>
      <c r="D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</row>
    <row r="78" spans="1:253" s="19" customFormat="1" ht="13.15" x14ac:dyDescent="0.4">
      <c r="C78" s="64">
        <v>1</v>
      </c>
      <c r="D78" s="64">
        <f>C78+1</f>
        <v>2</v>
      </c>
      <c r="E78" s="64">
        <f t="shared" ref="E78:BD78" si="16">D78+1</f>
        <v>3</v>
      </c>
      <c r="F78" s="64">
        <f t="shared" si="16"/>
        <v>4</v>
      </c>
      <c r="G78" s="64">
        <f t="shared" si="16"/>
        <v>5</v>
      </c>
      <c r="H78" s="64">
        <f t="shared" si="16"/>
        <v>6</v>
      </c>
      <c r="I78" s="64">
        <f t="shared" si="16"/>
        <v>7</v>
      </c>
      <c r="J78" s="64">
        <f t="shared" si="16"/>
        <v>8</v>
      </c>
      <c r="K78" s="64">
        <f t="shared" si="16"/>
        <v>9</v>
      </c>
      <c r="L78" s="64">
        <f t="shared" si="16"/>
        <v>10</v>
      </c>
      <c r="M78" s="64">
        <f t="shared" si="16"/>
        <v>11</v>
      </c>
      <c r="N78" s="64">
        <f t="shared" si="16"/>
        <v>12</v>
      </c>
      <c r="O78" s="64">
        <f t="shared" si="16"/>
        <v>13</v>
      </c>
      <c r="P78" s="64">
        <f t="shared" si="16"/>
        <v>14</v>
      </c>
      <c r="Q78" s="64">
        <f t="shared" si="16"/>
        <v>15</v>
      </c>
      <c r="R78" s="64">
        <f t="shared" si="16"/>
        <v>16</v>
      </c>
      <c r="S78" s="64">
        <f t="shared" si="16"/>
        <v>17</v>
      </c>
      <c r="T78" s="64">
        <f t="shared" si="16"/>
        <v>18</v>
      </c>
      <c r="U78" s="64">
        <f t="shared" si="16"/>
        <v>19</v>
      </c>
      <c r="V78" s="64">
        <f t="shared" si="16"/>
        <v>20</v>
      </c>
      <c r="W78" s="64">
        <f t="shared" si="16"/>
        <v>21</v>
      </c>
      <c r="X78" s="64">
        <f t="shared" si="16"/>
        <v>22</v>
      </c>
      <c r="Y78" s="64">
        <f t="shared" si="16"/>
        <v>23</v>
      </c>
      <c r="Z78" s="64">
        <f t="shared" si="16"/>
        <v>24</v>
      </c>
      <c r="AA78" s="64">
        <f t="shared" si="16"/>
        <v>25</v>
      </c>
      <c r="AB78" s="64">
        <f t="shared" si="16"/>
        <v>26</v>
      </c>
      <c r="AC78" s="64">
        <f t="shared" si="16"/>
        <v>27</v>
      </c>
      <c r="AD78" s="64">
        <f t="shared" si="16"/>
        <v>28</v>
      </c>
      <c r="AE78" s="64">
        <f t="shared" si="16"/>
        <v>29</v>
      </c>
      <c r="AF78" s="64">
        <f t="shared" si="16"/>
        <v>30</v>
      </c>
      <c r="AG78" s="64">
        <f t="shared" si="16"/>
        <v>31</v>
      </c>
      <c r="AH78" s="64">
        <f t="shared" si="16"/>
        <v>32</v>
      </c>
      <c r="AI78" s="64">
        <f t="shared" si="16"/>
        <v>33</v>
      </c>
      <c r="AJ78" s="64">
        <f t="shared" si="16"/>
        <v>34</v>
      </c>
      <c r="AK78" s="64">
        <f t="shared" si="16"/>
        <v>35</v>
      </c>
      <c r="AL78" s="64">
        <f t="shared" si="16"/>
        <v>36</v>
      </c>
      <c r="AM78" s="64">
        <f t="shared" si="16"/>
        <v>37</v>
      </c>
      <c r="AN78" s="64">
        <f t="shared" si="16"/>
        <v>38</v>
      </c>
      <c r="AO78" s="64">
        <f t="shared" si="16"/>
        <v>39</v>
      </c>
      <c r="AP78" s="64">
        <f t="shared" si="16"/>
        <v>40</v>
      </c>
      <c r="AQ78" s="64">
        <f t="shared" si="16"/>
        <v>41</v>
      </c>
      <c r="AR78" s="64">
        <f t="shared" si="16"/>
        <v>42</v>
      </c>
      <c r="AS78" s="64">
        <f t="shared" si="16"/>
        <v>43</v>
      </c>
      <c r="AT78" s="64">
        <f t="shared" si="16"/>
        <v>44</v>
      </c>
      <c r="AU78" s="64">
        <f t="shared" si="16"/>
        <v>45</v>
      </c>
      <c r="AV78" s="64">
        <f t="shared" si="16"/>
        <v>46</v>
      </c>
      <c r="AW78" s="64">
        <f t="shared" si="16"/>
        <v>47</v>
      </c>
      <c r="AX78" s="64">
        <f t="shared" si="16"/>
        <v>48</v>
      </c>
      <c r="AY78" s="64">
        <f t="shared" si="16"/>
        <v>49</v>
      </c>
      <c r="AZ78" s="64">
        <f t="shared" si="16"/>
        <v>50</v>
      </c>
      <c r="BA78" s="64">
        <f t="shared" si="16"/>
        <v>51</v>
      </c>
      <c r="BB78" s="64">
        <f t="shared" si="16"/>
        <v>52</v>
      </c>
      <c r="BC78" s="64">
        <f t="shared" si="16"/>
        <v>53</v>
      </c>
      <c r="BD78" s="64">
        <f t="shared" si="16"/>
        <v>54</v>
      </c>
      <c r="BE78" s="27"/>
      <c r="BF78" s="27"/>
      <c r="BG78" s="27"/>
      <c r="BH78" s="27"/>
      <c r="BI78" s="27"/>
      <c r="BJ78" s="27"/>
      <c r="BK78" s="27"/>
      <c r="BL78" s="27"/>
      <c r="BM78" s="27"/>
    </row>
    <row r="79" spans="1:253" s="19" customFormat="1" ht="13.15" x14ac:dyDescent="0.4">
      <c r="A79" s="19" t="s">
        <v>29</v>
      </c>
      <c r="C79" s="65" t="s">
        <v>30</v>
      </c>
      <c r="D79" s="66"/>
      <c r="E79" s="65" t="s">
        <v>31</v>
      </c>
      <c r="F79" s="65" t="s">
        <v>31</v>
      </c>
      <c r="G79" s="65" t="s">
        <v>32</v>
      </c>
      <c r="H79" s="65" t="s">
        <v>33</v>
      </c>
      <c r="I79" s="65" t="s">
        <v>35</v>
      </c>
      <c r="J79" s="65" t="s">
        <v>36</v>
      </c>
      <c r="K79" s="65" t="s">
        <v>36</v>
      </c>
      <c r="L79" s="65" t="s">
        <v>37</v>
      </c>
      <c r="M79" s="66" t="s">
        <v>39</v>
      </c>
      <c r="N79" s="65" t="s">
        <v>40</v>
      </c>
      <c r="O79" s="65" t="s">
        <v>41</v>
      </c>
      <c r="P79" s="65" t="s">
        <v>42</v>
      </c>
      <c r="Q79" s="65" t="s">
        <v>43</v>
      </c>
      <c r="R79" s="65" t="s">
        <v>44</v>
      </c>
      <c r="S79" s="65" t="s">
        <v>45</v>
      </c>
      <c r="T79" s="65" t="s">
        <v>45</v>
      </c>
      <c r="U79" s="65" t="s">
        <v>46</v>
      </c>
      <c r="V79" s="66" t="s">
        <v>47</v>
      </c>
      <c r="W79" s="65" t="s">
        <v>49</v>
      </c>
      <c r="X79" s="65" t="s">
        <v>50</v>
      </c>
      <c r="Y79" s="65" t="s">
        <v>51</v>
      </c>
      <c r="Z79" s="65" t="s">
        <v>52</v>
      </c>
      <c r="AA79" s="65" t="s">
        <v>52</v>
      </c>
      <c r="AB79" s="65" t="s">
        <v>53</v>
      </c>
      <c r="AC79" s="65" t="s">
        <v>54</v>
      </c>
      <c r="AD79" s="65" t="s">
        <v>55</v>
      </c>
      <c r="AE79" s="65" t="s">
        <v>55</v>
      </c>
      <c r="AF79" s="65" t="s">
        <v>56</v>
      </c>
      <c r="AG79" s="65" t="s">
        <v>57</v>
      </c>
      <c r="AH79" s="65" t="s">
        <v>57</v>
      </c>
      <c r="AI79" s="65" t="s">
        <v>58</v>
      </c>
      <c r="AJ79" s="65" t="s">
        <v>59</v>
      </c>
      <c r="AK79" s="65" t="s">
        <v>59</v>
      </c>
      <c r="AL79" s="65" t="s">
        <v>59</v>
      </c>
      <c r="AM79" s="65" t="s">
        <v>60</v>
      </c>
      <c r="AN79" s="65" t="s">
        <v>61</v>
      </c>
      <c r="AO79" s="66" t="s">
        <v>62</v>
      </c>
      <c r="AP79" s="65" t="s">
        <v>63</v>
      </c>
      <c r="AQ79" s="65" t="s">
        <v>64</v>
      </c>
      <c r="AR79" s="65" t="s">
        <v>65</v>
      </c>
      <c r="AS79" s="65" t="s">
        <v>66</v>
      </c>
      <c r="AT79" s="65" t="s">
        <v>67</v>
      </c>
      <c r="AU79" s="65" t="s">
        <v>68</v>
      </c>
      <c r="AV79" s="65" t="s">
        <v>68</v>
      </c>
      <c r="AW79" s="65" t="s">
        <v>68</v>
      </c>
      <c r="AX79" s="65" t="s">
        <v>69</v>
      </c>
      <c r="AY79" s="65" t="s">
        <v>69</v>
      </c>
      <c r="AZ79" s="65" t="s">
        <v>70</v>
      </c>
      <c r="BA79" s="65" t="s">
        <v>70</v>
      </c>
      <c r="BB79" s="65" t="s">
        <v>71</v>
      </c>
      <c r="BC79" s="65" t="s">
        <v>71</v>
      </c>
      <c r="BD79" s="65" t="s">
        <v>72</v>
      </c>
      <c r="BE79" s="66" t="s">
        <v>176</v>
      </c>
      <c r="BF79" s="19" t="s">
        <v>25</v>
      </c>
      <c r="BG79" s="19" t="s">
        <v>177</v>
      </c>
      <c r="BH79" s="19" t="s">
        <v>27</v>
      </c>
      <c r="BL79"/>
      <c r="BM79"/>
    </row>
    <row r="80" spans="1:253" s="19" customFormat="1" ht="13.5" thickBot="1" x14ac:dyDescent="0.45">
      <c r="A80" s="19" t="s">
        <v>74</v>
      </c>
      <c r="C80" s="65">
        <v>1976</v>
      </c>
      <c r="D80" s="65" t="s">
        <v>75</v>
      </c>
      <c r="E80" s="65">
        <v>1890</v>
      </c>
      <c r="F80" s="65">
        <v>2002</v>
      </c>
      <c r="G80" s="65">
        <v>1945</v>
      </c>
      <c r="H80" s="65">
        <v>1982</v>
      </c>
      <c r="I80" s="65">
        <v>2004</v>
      </c>
      <c r="J80" s="65">
        <v>1921</v>
      </c>
      <c r="K80" s="65">
        <v>1932</v>
      </c>
      <c r="L80" s="65">
        <v>1979</v>
      </c>
      <c r="M80" s="65" t="s">
        <v>77</v>
      </c>
      <c r="N80" s="65" t="s">
        <v>78</v>
      </c>
      <c r="O80" s="65">
        <v>1999</v>
      </c>
      <c r="P80" s="65" t="s">
        <v>79</v>
      </c>
      <c r="Q80" s="65" t="s">
        <v>80</v>
      </c>
      <c r="R80" s="65">
        <v>1948</v>
      </c>
      <c r="S80" s="65">
        <v>1979</v>
      </c>
      <c r="T80" s="65">
        <v>1982</v>
      </c>
      <c r="U80" s="65">
        <v>1932</v>
      </c>
      <c r="V80" s="65">
        <v>2004</v>
      </c>
      <c r="W80" s="65" t="s">
        <v>82</v>
      </c>
      <c r="X80" s="65" t="s">
        <v>83</v>
      </c>
      <c r="Y80" s="65">
        <v>2002</v>
      </c>
      <c r="Z80" s="65">
        <v>1928</v>
      </c>
      <c r="AA80" s="65">
        <v>1982</v>
      </c>
      <c r="AB80" s="65" t="s">
        <v>84</v>
      </c>
      <c r="AC80" s="65">
        <v>1980</v>
      </c>
      <c r="AD80" s="65">
        <v>1984</v>
      </c>
      <c r="AE80" s="65">
        <v>1987</v>
      </c>
      <c r="AF80" s="65" t="s">
        <v>85</v>
      </c>
      <c r="AG80" s="65">
        <v>1931</v>
      </c>
      <c r="AH80" s="65">
        <v>1985</v>
      </c>
      <c r="AI80" s="65">
        <v>1933</v>
      </c>
      <c r="AJ80" s="65">
        <v>1947</v>
      </c>
      <c r="AK80" s="65">
        <v>1957</v>
      </c>
      <c r="AL80" s="65" t="s">
        <v>86</v>
      </c>
      <c r="AM80" s="65">
        <v>1995</v>
      </c>
      <c r="AN80" s="65" t="s">
        <v>87</v>
      </c>
      <c r="AO80" s="65">
        <v>1995</v>
      </c>
      <c r="AP80" s="65" t="s">
        <v>88</v>
      </c>
      <c r="AQ80" s="65">
        <v>1996</v>
      </c>
      <c r="AR80" s="65">
        <v>1991</v>
      </c>
      <c r="AS80" s="65" t="s">
        <v>89</v>
      </c>
      <c r="AT80" s="65" t="s">
        <v>90</v>
      </c>
      <c r="AU80" s="65">
        <v>1834</v>
      </c>
      <c r="AV80" s="65" t="s">
        <v>91</v>
      </c>
      <c r="AW80" s="65">
        <v>1932</v>
      </c>
      <c r="AX80" s="65">
        <v>1790</v>
      </c>
      <c r="AY80" s="65">
        <v>1933</v>
      </c>
      <c r="AZ80" s="65">
        <v>1891</v>
      </c>
      <c r="BA80" s="65" t="s">
        <v>92</v>
      </c>
      <c r="BB80" s="65" t="s">
        <v>93</v>
      </c>
      <c r="BC80" s="65">
        <v>1998</v>
      </c>
      <c r="BD80" s="65">
        <v>1975</v>
      </c>
      <c r="BE80" s="65" t="s">
        <v>178</v>
      </c>
      <c r="BK80"/>
      <c r="BL80"/>
      <c r="BM80"/>
    </row>
    <row r="81" spans="1:250" s="19" customFormat="1" ht="13.5" thickTop="1" x14ac:dyDescent="0.4">
      <c r="B81" s="19" t="s">
        <v>5</v>
      </c>
      <c r="C81" s="31">
        <v>15.674850146808872</v>
      </c>
      <c r="D81" s="41">
        <v>2.6</v>
      </c>
      <c r="E81" s="31">
        <v>-8.7591240875912355</v>
      </c>
      <c r="F81" s="31">
        <v>-1.2</v>
      </c>
      <c r="G81" s="27"/>
      <c r="I81" s="41">
        <v>2.8</v>
      </c>
      <c r="J81" s="31">
        <v>-12.470760527850038</v>
      </c>
      <c r="K81" s="31">
        <v>18.059918889587024</v>
      </c>
      <c r="L81" s="43">
        <v>80.699901582430272</v>
      </c>
      <c r="M81" s="41">
        <v>0.9</v>
      </c>
      <c r="N81" s="31">
        <v>8.3064733481051434</v>
      </c>
      <c r="O81" s="41">
        <v>24.4</v>
      </c>
      <c r="P81" s="31">
        <v>13.277444880827156</v>
      </c>
      <c r="Q81" s="41">
        <v>4.5</v>
      </c>
      <c r="R81" s="31">
        <v>4.677541608395325</v>
      </c>
      <c r="S81" s="43">
        <v>55.405436407381458</v>
      </c>
      <c r="T81" s="43">
        <v>54.524356654644556</v>
      </c>
      <c r="U81" s="31">
        <v>-5.0042315023118062</v>
      </c>
      <c r="V81" s="41">
        <v>1.7</v>
      </c>
      <c r="W81" s="41">
        <v>0.7</v>
      </c>
      <c r="X81" s="27"/>
      <c r="Y81" s="27">
        <v>8.1</v>
      </c>
      <c r="Z81" s="31">
        <v>5.331452953145515</v>
      </c>
      <c r="AA81" s="31">
        <v>18.944454999156825</v>
      </c>
      <c r="AB81" s="41">
        <v>87.6</v>
      </c>
      <c r="AC81" s="27"/>
      <c r="AD81" s="41">
        <v>1.4</v>
      </c>
      <c r="AE81" s="41">
        <v>5.2</v>
      </c>
      <c r="AF81" s="41">
        <v>1</v>
      </c>
      <c r="AG81" s="31">
        <v>-5.5203721682847915</v>
      </c>
      <c r="AH81" s="31">
        <v>66.37063307397014</v>
      </c>
      <c r="AI81" s="27"/>
      <c r="AJ81" s="27"/>
      <c r="AK81" s="31">
        <v>-5.555555555555558</v>
      </c>
      <c r="AL81" s="31">
        <v>198</v>
      </c>
      <c r="AM81" s="41">
        <v>9.5</v>
      </c>
      <c r="AN81" s="41">
        <v>24.2</v>
      </c>
      <c r="AO81" s="41">
        <v>10.8</v>
      </c>
      <c r="AP81" s="31">
        <v>-2.8417725135249428</v>
      </c>
      <c r="AQ81" s="41">
        <v>11.7</v>
      </c>
      <c r="AR81" s="41">
        <v>62.9</v>
      </c>
      <c r="AS81" s="41">
        <v>19.100000000000001</v>
      </c>
      <c r="AT81" s="41">
        <v>376.4</v>
      </c>
      <c r="AU81" s="27">
        <v>-2.1195620241223709</v>
      </c>
      <c r="AV81" s="31">
        <v>9.948429319371721</v>
      </c>
      <c r="AW81" s="31">
        <v>-4.2011204481792772</v>
      </c>
      <c r="AX81" s="31">
        <v>0.96730070615207808</v>
      </c>
      <c r="AY81" s="31">
        <v>-1.4480778540070405</v>
      </c>
      <c r="AZ81" s="31">
        <v>-9.6117829457364206</v>
      </c>
      <c r="BA81" s="31">
        <v>3.0708661417322878</v>
      </c>
      <c r="BB81" s="41">
        <v>31.4</v>
      </c>
      <c r="BC81" s="41">
        <v>59.9</v>
      </c>
      <c r="BD81" s="27"/>
      <c r="BE81" s="67">
        <f>AVERAGE($C81:$BD81)</f>
        <v>26.411206406054148</v>
      </c>
      <c r="BF81" s="27">
        <f t="shared" ref="BF81:BF87" si="17">VAR($C81:$BD81)</f>
        <v>4023.1533523698486</v>
      </c>
      <c r="BG81" s="27">
        <f t="shared" ref="BG81:BG87" si="18">STDEV($C81:$BD81)</f>
        <v>63.428332410444533</v>
      </c>
      <c r="BH81" s="27">
        <f>AVERAGE($C$19:$BL$22)</f>
        <v>454.67946257953037</v>
      </c>
      <c r="BK81"/>
      <c r="BL81"/>
      <c r="BM81"/>
    </row>
    <row r="82" spans="1:250" s="19" customFormat="1" ht="13.15" x14ac:dyDescent="0.4">
      <c r="B82" s="19" t="s">
        <v>6</v>
      </c>
      <c r="C82" s="31">
        <v>27.415259889807043</v>
      </c>
      <c r="D82" s="41">
        <v>2.7</v>
      </c>
      <c r="E82" s="31">
        <v>-15</v>
      </c>
      <c r="F82" s="31">
        <v>-0.9</v>
      </c>
      <c r="G82" s="27"/>
      <c r="I82" s="41">
        <v>6.3</v>
      </c>
      <c r="J82" s="31">
        <v>-4.5392400384768772</v>
      </c>
      <c r="K82" s="31">
        <v>17.208791208791219</v>
      </c>
      <c r="L82" s="43">
        <v>69.009345171218825</v>
      </c>
      <c r="M82" s="41">
        <v>1.6</v>
      </c>
      <c r="N82" s="31">
        <v>16.167816566960912</v>
      </c>
      <c r="O82" s="41">
        <v>30.6</v>
      </c>
      <c r="P82" s="31">
        <v>13.850066148710255</v>
      </c>
      <c r="Q82" s="41">
        <v>4.0999999999999996</v>
      </c>
      <c r="R82" s="31">
        <v>10.291425511843148</v>
      </c>
      <c r="S82" s="43">
        <v>116.52173977428701</v>
      </c>
      <c r="T82" s="43">
        <v>50.005173022057782</v>
      </c>
      <c r="U82" s="31">
        <v>-11.34463114322817</v>
      </c>
      <c r="V82" s="41">
        <v>1.1000000000000001</v>
      </c>
      <c r="W82" s="41">
        <v>1.5</v>
      </c>
      <c r="X82" s="27"/>
      <c r="Y82" s="27">
        <v>10.7</v>
      </c>
      <c r="Z82" s="31">
        <v>1.3329636545510415</v>
      </c>
      <c r="AA82" s="41">
        <v>26.5</v>
      </c>
      <c r="AB82" s="41">
        <v>56.8</v>
      </c>
      <c r="AC82" s="27"/>
      <c r="AD82" s="41">
        <v>5.2</v>
      </c>
      <c r="AE82" s="41">
        <v>6.3</v>
      </c>
      <c r="AF82" s="41">
        <v>-0.1</v>
      </c>
      <c r="AG82" s="31">
        <v>-1.7949717514124277</v>
      </c>
      <c r="AH82" s="41">
        <v>59.1</v>
      </c>
      <c r="AI82" s="27"/>
      <c r="AJ82" s="31">
        <v>12.751677852348987</v>
      </c>
      <c r="AK82" s="31">
        <v>0</v>
      </c>
      <c r="AL82" s="31">
        <v>47.7</v>
      </c>
      <c r="AM82" s="41">
        <v>14.9</v>
      </c>
      <c r="AN82" s="41">
        <v>26</v>
      </c>
      <c r="AO82" s="41">
        <v>9.1999999999999993</v>
      </c>
      <c r="AP82" s="31">
        <v>2.8412996879050705</v>
      </c>
      <c r="AQ82" s="41">
        <v>8.4</v>
      </c>
      <c r="AR82" s="41">
        <v>65.3</v>
      </c>
      <c r="AS82" s="41">
        <v>98.7</v>
      </c>
      <c r="AT82" s="41">
        <v>80.2</v>
      </c>
      <c r="AU82" s="27">
        <v>-10.894426943699726</v>
      </c>
      <c r="AV82" s="31">
        <v>-7.3806349206349209</v>
      </c>
      <c r="AW82" s="31">
        <v>-9.2595061728395081</v>
      </c>
      <c r="AX82" s="31">
        <v>-13.023463110923098</v>
      </c>
      <c r="AY82" s="31">
        <v>-5.3601505568541157</v>
      </c>
      <c r="AZ82" s="31">
        <v>-9.1055900621118031</v>
      </c>
      <c r="BA82" s="31">
        <v>0</v>
      </c>
      <c r="BB82" s="41">
        <v>38.1</v>
      </c>
      <c r="BC82" s="41">
        <v>99.9</v>
      </c>
      <c r="BD82" s="27"/>
      <c r="BE82" s="68">
        <f>AVERAGE(C82:BD82)</f>
        <v>19.78318632892293</v>
      </c>
      <c r="BF82" s="27">
        <f t="shared" si="17"/>
        <v>1033.1619247690987</v>
      </c>
      <c r="BG82" s="27">
        <f t="shared" si="18"/>
        <v>32.14283629005223</v>
      </c>
      <c r="BH82" s="27">
        <f>VAR($C$19:$BL$22)</f>
        <v>631678.93599908962</v>
      </c>
      <c r="BK82"/>
      <c r="BL82"/>
      <c r="BM82"/>
    </row>
    <row r="83" spans="1:250" s="19" customFormat="1" ht="13.15" x14ac:dyDescent="0.4">
      <c r="B83" s="19" t="s">
        <v>7</v>
      </c>
      <c r="C83" s="31">
        <v>29.000434885974013</v>
      </c>
      <c r="D83" s="41">
        <v>0.4</v>
      </c>
      <c r="E83" s="31">
        <v>14.352941176470591</v>
      </c>
      <c r="F83" s="31">
        <v>-1.1000000000000001</v>
      </c>
      <c r="G83" s="27"/>
      <c r="I83" s="41">
        <v>0.6</v>
      </c>
      <c r="J83" s="31">
        <v>38.405409621396707</v>
      </c>
      <c r="K83" s="31">
        <v>-10.846471949186242</v>
      </c>
      <c r="L83" s="43">
        <v>48.461065673338389</v>
      </c>
      <c r="M83" s="41">
        <v>0.1</v>
      </c>
      <c r="N83" s="31">
        <v>11.84179448012271</v>
      </c>
      <c r="O83" s="41">
        <v>36.1</v>
      </c>
      <c r="P83" s="41">
        <v>17.399999999999999</v>
      </c>
      <c r="Q83" s="41">
        <v>2.2999999999999998</v>
      </c>
      <c r="R83" s="31">
        <v>2.7625331157212418</v>
      </c>
      <c r="S83" s="43">
        <v>73.092369409243432</v>
      </c>
      <c r="T83" s="43">
        <v>116.50360399654107</v>
      </c>
      <c r="U83" s="31">
        <v>-2.0198651540059176</v>
      </c>
      <c r="V83" s="41">
        <v>2.2000000000000002</v>
      </c>
      <c r="W83" s="41">
        <v>3.3</v>
      </c>
      <c r="X83" s="27"/>
      <c r="Y83" s="27">
        <v>6.9</v>
      </c>
      <c r="Z83" s="31">
        <v>-4.7656817455475178</v>
      </c>
      <c r="AA83" s="41">
        <v>27.9</v>
      </c>
      <c r="AB83" s="41">
        <v>46.8</v>
      </c>
      <c r="AC83" s="27"/>
      <c r="AD83" s="41">
        <v>5.9</v>
      </c>
      <c r="AE83" s="41">
        <v>14.7</v>
      </c>
      <c r="AF83" s="41">
        <v>1</v>
      </c>
      <c r="AG83" s="31">
        <v>-5.1285714285714299</v>
      </c>
      <c r="AH83" s="41">
        <v>75.400000000000006</v>
      </c>
      <c r="AI83" s="27"/>
      <c r="AJ83" s="31">
        <v>41.071428571428584</v>
      </c>
      <c r="AK83" s="31">
        <v>2.4999999999999911</v>
      </c>
      <c r="AL83" s="31">
        <v>14.8</v>
      </c>
      <c r="AM83" s="41">
        <v>47.3</v>
      </c>
      <c r="AN83" s="41">
        <v>23.1</v>
      </c>
      <c r="AO83" s="41">
        <v>13.1</v>
      </c>
      <c r="AP83" s="31">
        <v>-1.3454696619642375</v>
      </c>
      <c r="AQ83" s="41">
        <v>7.7</v>
      </c>
      <c r="AR83" s="41">
        <v>65.2</v>
      </c>
      <c r="AS83" s="41">
        <v>58.6</v>
      </c>
      <c r="AT83" s="41">
        <v>15.9</v>
      </c>
      <c r="AU83" s="27">
        <v>-12.585533861651752</v>
      </c>
      <c r="AV83" s="31">
        <v>-6.082650671236796</v>
      </c>
      <c r="AW83" s="31">
        <v>2.578582169709994</v>
      </c>
      <c r="AX83" s="31">
        <v>-8.0528211919836838</v>
      </c>
      <c r="AY83" s="31">
        <v>-2.2126695964228835</v>
      </c>
      <c r="AZ83" s="31">
        <v>-10.384511014100063</v>
      </c>
      <c r="BA83" s="31">
        <v>0</v>
      </c>
      <c r="BB83" s="41">
        <v>60.8</v>
      </c>
      <c r="BC83" s="41">
        <v>50</v>
      </c>
      <c r="BD83" s="27"/>
      <c r="BE83" s="68">
        <f>AVERAGE(C83:BD83)</f>
        <v>19.032206600526589</v>
      </c>
      <c r="BF83" s="27">
        <f t="shared" si="17"/>
        <v>781.48424231099068</v>
      </c>
      <c r="BG83" s="27">
        <f t="shared" si="18"/>
        <v>27.955039658547985</v>
      </c>
      <c r="BH83" s="27">
        <f>STDEV($C$19:$BL$22)</f>
        <v>794.78231988330595</v>
      </c>
      <c r="BK83"/>
      <c r="BL83"/>
      <c r="BM83"/>
    </row>
    <row r="84" spans="1:250" s="19" customFormat="1" ht="13.15" x14ac:dyDescent="0.4">
      <c r="B84" s="19" t="s">
        <v>8</v>
      </c>
      <c r="C84" s="69">
        <v>80.699904445723945</v>
      </c>
      <c r="D84" s="70">
        <v>3.8</v>
      </c>
      <c r="E84" s="69">
        <v>40.946502057613166</v>
      </c>
      <c r="F84" s="69">
        <v>25.9</v>
      </c>
      <c r="G84" s="69"/>
      <c r="H84" s="71"/>
      <c r="I84" s="70">
        <v>0.3</v>
      </c>
      <c r="J84" s="69">
        <v>2.3381059257296277</v>
      </c>
      <c r="K84" s="69">
        <v>-9.2054638014751546</v>
      </c>
      <c r="L84" s="72">
        <v>101.30131007048182</v>
      </c>
      <c r="M84" s="70">
        <v>1.6</v>
      </c>
      <c r="N84" s="69">
        <v>15.514409701362396</v>
      </c>
      <c r="O84" s="70">
        <v>52.2</v>
      </c>
      <c r="P84" s="70">
        <v>14.8</v>
      </c>
      <c r="Q84" s="70">
        <v>-0.7</v>
      </c>
      <c r="R84" s="69">
        <v>19.268700902538455</v>
      </c>
      <c r="S84" s="72">
        <v>54.524356654644556</v>
      </c>
      <c r="T84" s="72">
        <v>22.295566408089108</v>
      </c>
      <c r="U84" s="69">
        <v>14.332068031471149</v>
      </c>
      <c r="V84" s="70">
        <v>2.2999999999999998</v>
      </c>
      <c r="W84" s="70">
        <v>15.8</v>
      </c>
      <c r="X84" s="73"/>
      <c r="Y84" s="73">
        <v>16.2</v>
      </c>
      <c r="Z84" s="69">
        <v>-3.5865065529686668</v>
      </c>
      <c r="AA84" s="70">
        <v>58.9</v>
      </c>
      <c r="AB84" s="70">
        <v>36.6</v>
      </c>
      <c r="AC84" s="73"/>
      <c r="AD84" s="70">
        <v>5.2</v>
      </c>
      <c r="AE84" s="70">
        <v>17.600000000000001</v>
      </c>
      <c r="AF84" s="70">
        <v>0.4</v>
      </c>
      <c r="AG84" s="69">
        <v>-5.7088807785888083</v>
      </c>
      <c r="AH84" s="70">
        <v>64.5</v>
      </c>
      <c r="AI84" s="73"/>
      <c r="AJ84" s="69">
        <v>45.991561181434591</v>
      </c>
      <c r="AK84" s="69">
        <v>5.4634146341463463</v>
      </c>
      <c r="AL84" s="69">
        <v>27.7</v>
      </c>
      <c r="AM84" s="70">
        <v>48.2</v>
      </c>
      <c r="AN84" s="70">
        <v>14.6</v>
      </c>
      <c r="AO84" s="70">
        <v>9.8000000000000007</v>
      </c>
      <c r="AP84" s="69">
        <v>0.43180068024924517</v>
      </c>
      <c r="AQ84" s="70">
        <v>15.9</v>
      </c>
      <c r="AR84" s="70">
        <v>123.6</v>
      </c>
      <c r="AS84" s="70">
        <v>39.799999999999997</v>
      </c>
      <c r="AT84" s="70">
        <v>10.6</v>
      </c>
      <c r="AU84" s="73">
        <v>-12.665191493863729</v>
      </c>
      <c r="AV84" s="69">
        <v>-7.7569829683698259</v>
      </c>
      <c r="AW84" s="69">
        <v>-0.52237347294938152</v>
      </c>
      <c r="AX84" s="69">
        <v>-5.8392085859718179</v>
      </c>
      <c r="AY84" s="69">
        <v>3.7735849056603765</v>
      </c>
      <c r="AZ84" s="69">
        <v>-3.0182055604989153</v>
      </c>
      <c r="BA84" s="69">
        <v>-1.9864420128631615</v>
      </c>
      <c r="BB84" s="70">
        <v>59.9</v>
      </c>
      <c r="BC84" s="70">
        <v>35.799999999999997</v>
      </c>
      <c r="BD84" s="73"/>
      <c r="BE84" s="74">
        <f>AVERAGE(C84:BD84)</f>
        <v>22.039417299408239</v>
      </c>
      <c r="BF84" s="73">
        <f t="shared" si="17"/>
        <v>871.00938375595092</v>
      </c>
      <c r="BG84" s="73">
        <f t="shared" si="18"/>
        <v>29.512868104539603</v>
      </c>
      <c r="BH84" s="75">
        <f>STDEV($C$19:$BL$22)</f>
        <v>794.78231988330595</v>
      </c>
      <c r="BI84" s="76"/>
      <c r="BJ84" s="76"/>
      <c r="BK84"/>
    </row>
    <row r="85" spans="1:250" s="19" customFormat="1" ht="13.15" x14ac:dyDescent="0.4">
      <c r="B85" s="19" t="s">
        <v>9</v>
      </c>
      <c r="C85" s="31">
        <v>69.009350793481119</v>
      </c>
      <c r="D85" s="41">
        <v>0.6</v>
      </c>
      <c r="E85" s="31">
        <v>10.948905109489052</v>
      </c>
      <c r="F85" s="31">
        <v>13.4</v>
      </c>
      <c r="G85" s="31">
        <v>44.09175253661811</v>
      </c>
      <c r="I85" s="41">
        <v>2</v>
      </c>
      <c r="J85" s="31">
        <v>9.0992357637104018</v>
      </c>
      <c r="K85" s="31">
        <v>-17.00997415283129</v>
      </c>
      <c r="L85" s="43">
        <v>46.70756920354944</v>
      </c>
      <c r="M85" s="41">
        <v>2.4</v>
      </c>
      <c r="N85" s="31">
        <v>7.3908518641554997</v>
      </c>
      <c r="O85" s="41">
        <v>96.1</v>
      </c>
      <c r="P85" s="41">
        <v>11.7</v>
      </c>
      <c r="Q85" s="41">
        <v>0.5</v>
      </c>
      <c r="R85" s="31">
        <v>-7.142884087985542</v>
      </c>
      <c r="S85" s="43">
        <v>50.005173022057782</v>
      </c>
      <c r="T85" s="43">
        <v>122.87451457259253</v>
      </c>
      <c r="U85" s="31">
        <v>5.7782205670619398</v>
      </c>
      <c r="V85" s="41">
        <v>3.5</v>
      </c>
      <c r="W85" s="41">
        <v>8.1</v>
      </c>
      <c r="X85" s="27"/>
      <c r="Y85" s="27">
        <v>-1.1000000000000001</v>
      </c>
      <c r="Z85" s="31">
        <v>-0.7986246315555956</v>
      </c>
      <c r="AA85" s="41">
        <v>101.9</v>
      </c>
      <c r="AB85" s="41">
        <v>9.4</v>
      </c>
      <c r="AC85" s="43">
        <v>4.2000695513886797</v>
      </c>
      <c r="AD85" s="41">
        <v>6.3</v>
      </c>
      <c r="AE85" s="41">
        <v>24</v>
      </c>
      <c r="AF85" s="41">
        <v>0.1</v>
      </c>
      <c r="AG85" s="31">
        <v>-3.5922580645161331</v>
      </c>
      <c r="AH85" s="41">
        <v>111.1</v>
      </c>
      <c r="AI85" s="27"/>
      <c r="AJ85" s="31">
        <v>-13.294797687861271</v>
      </c>
      <c r="AK85" s="31">
        <v>-0.27752081406106077</v>
      </c>
      <c r="AL85" s="31">
        <v>85.7</v>
      </c>
      <c r="AM85" s="41">
        <v>13.4</v>
      </c>
      <c r="AN85" s="41">
        <v>36</v>
      </c>
      <c r="AO85" s="41">
        <v>11.8</v>
      </c>
      <c r="AP85" s="31">
        <v>10.812539987204103</v>
      </c>
      <c r="AQ85" s="41">
        <v>9.6</v>
      </c>
      <c r="AR85" s="41">
        <v>117.6</v>
      </c>
      <c r="AS85" s="41">
        <v>15.5</v>
      </c>
      <c r="AT85" s="41">
        <v>22.7</v>
      </c>
      <c r="AU85" s="27">
        <v>5.7013605442176871</v>
      </c>
      <c r="AV85" s="31">
        <v>1.6810023079459298</v>
      </c>
      <c r="AW85" s="31">
        <v>-0.2103508771929922</v>
      </c>
      <c r="AX85" s="31">
        <v>2.6278873239436638</v>
      </c>
      <c r="AY85" s="31">
        <v>2.7272727272727337</v>
      </c>
      <c r="AZ85" s="31">
        <v>2.6569859889214746</v>
      </c>
      <c r="BA85" s="31">
        <v>-5.2078218982027602</v>
      </c>
      <c r="BB85" s="41">
        <v>99.9</v>
      </c>
      <c r="BC85" s="41">
        <v>23.6</v>
      </c>
      <c r="BD85" s="27"/>
      <c r="BE85" s="68">
        <f>AVERAGE($C85:$BD85)</f>
        <v>23.491569192988067</v>
      </c>
      <c r="BF85" s="27">
        <f t="shared" si="17"/>
        <v>1371.0104596548047</v>
      </c>
      <c r="BG85" s="27">
        <f t="shared" si="18"/>
        <v>37.027158406429258</v>
      </c>
      <c r="BH85" s="27">
        <f>AVERAGE($C$23:$BL$25)</f>
        <v>129.34538569221502</v>
      </c>
      <c r="BK85"/>
      <c r="BL85" s="64">
        <f>COUNT($C$19:$BL$22)</f>
        <v>202</v>
      </c>
      <c r="BM85" s="19" t="s">
        <v>94</v>
      </c>
    </row>
    <row r="86" spans="1:250" s="19" customFormat="1" ht="13.15" x14ac:dyDescent="0.4">
      <c r="B86" s="19" t="s">
        <v>10</v>
      </c>
      <c r="C86" s="31">
        <v>48.461068674731344</v>
      </c>
      <c r="D86" s="41">
        <v>-0.6</v>
      </c>
      <c r="E86" s="31">
        <v>-9.8684210526315788</v>
      </c>
      <c r="F86" s="31">
        <v>4.4000000000000004</v>
      </c>
      <c r="G86" s="31">
        <v>148.63413431240923</v>
      </c>
      <c r="I86" s="41">
        <v>5.0999999999999996</v>
      </c>
      <c r="J86" s="31">
        <v>0.98901317704602754</v>
      </c>
      <c r="K86" s="31">
        <v>17.523508128319609</v>
      </c>
      <c r="L86" s="43">
        <v>34.883720930232712</v>
      </c>
      <c r="M86" s="41">
        <v>1.6</v>
      </c>
      <c r="N86" s="31">
        <v>10.671740842238556</v>
      </c>
      <c r="O86" s="41">
        <v>37.700000000000003</v>
      </c>
      <c r="P86" s="41">
        <v>13.1</v>
      </c>
      <c r="Q86" s="41">
        <v>2.1</v>
      </c>
      <c r="R86" s="31">
        <v>-3.2049042469348525</v>
      </c>
      <c r="S86" s="43">
        <v>116.50360399654107</v>
      </c>
      <c r="T86" s="43">
        <v>39.66531379472665</v>
      </c>
      <c r="U86" s="31">
        <v>0.54257710393727931</v>
      </c>
      <c r="V86" s="41">
        <v>3.8</v>
      </c>
      <c r="W86" s="41">
        <v>-0.3</v>
      </c>
      <c r="X86" s="27"/>
      <c r="Y86" s="27">
        <v>14</v>
      </c>
      <c r="Z86" s="31">
        <v>1.6801988159875947</v>
      </c>
      <c r="AA86" s="41">
        <v>65.400000000000006</v>
      </c>
      <c r="AB86" s="41">
        <v>7.6</v>
      </c>
      <c r="AC86" s="43">
        <v>17.694600644657594</v>
      </c>
      <c r="AD86" s="41">
        <v>14.7</v>
      </c>
      <c r="AE86" s="41">
        <v>23.8</v>
      </c>
      <c r="AF86" s="41">
        <v>0.8</v>
      </c>
      <c r="AG86" s="31">
        <v>-1.8178853754940738</v>
      </c>
      <c r="AH86" s="41">
        <v>110.2</v>
      </c>
      <c r="AI86" s="27"/>
      <c r="AJ86" s="31">
        <v>-10.666666666666668</v>
      </c>
      <c r="AK86" s="31">
        <v>-0.4638218923933124</v>
      </c>
      <c r="AL86" s="31">
        <v>20.8</v>
      </c>
      <c r="AM86" s="41">
        <v>11.7</v>
      </c>
      <c r="AN86" s="41">
        <v>34.1</v>
      </c>
      <c r="AO86" s="41">
        <v>8</v>
      </c>
      <c r="AP86" s="31">
        <v>12.471131639722872</v>
      </c>
      <c r="AQ86" s="41">
        <v>9.4</v>
      </c>
      <c r="AR86" s="41">
        <v>101.3</v>
      </c>
      <c r="AS86" s="41">
        <v>23</v>
      </c>
      <c r="AT86" s="41">
        <v>28.2</v>
      </c>
      <c r="AU86" s="27">
        <v>8.5521534728541102</v>
      </c>
      <c r="AV86" s="31">
        <v>10.991478599221788</v>
      </c>
      <c r="AW86" s="31">
        <v>-0.1069901547116725</v>
      </c>
      <c r="AX86" s="31">
        <v>-0.37056415578687146</v>
      </c>
      <c r="AY86" s="31">
        <v>1.7699115044247815</v>
      </c>
      <c r="AZ86" s="31">
        <v>2.661691542288545</v>
      </c>
      <c r="BA86" s="31">
        <v>0</v>
      </c>
      <c r="BB86" s="41">
        <v>50</v>
      </c>
      <c r="BC86" s="41">
        <v>16.2</v>
      </c>
      <c r="BD86" s="27"/>
      <c r="BE86" s="68">
        <f>AVERAGE(C86:BD86)</f>
        <v>21.065931872694417</v>
      </c>
      <c r="BF86" s="27">
        <f t="shared" si="17"/>
        <v>1128.3570057447421</v>
      </c>
      <c r="BG86" s="27">
        <f t="shared" si="18"/>
        <v>33.59102567271119</v>
      </c>
      <c r="BH86" s="27">
        <f>VAR($C$23:$BL$25)</f>
        <v>179976.34801486015</v>
      </c>
      <c r="BK86"/>
      <c r="BL86" s="64">
        <f>COUNT($C$23:$BL$25)</f>
        <v>171</v>
      </c>
      <c r="BM86" s="19" t="s">
        <v>95</v>
      </c>
    </row>
    <row r="87" spans="1:250" s="19" customFormat="1" ht="13.5" thickBot="1" x14ac:dyDescent="0.45">
      <c r="B87" s="19" t="s">
        <v>11</v>
      </c>
      <c r="C87" s="31">
        <v>101.30131761025542</v>
      </c>
      <c r="D87" s="41">
        <v>-0.4</v>
      </c>
      <c r="E87" s="31">
        <v>-9.051094890510953</v>
      </c>
      <c r="F87" s="31">
        <v>9.6</v>
      </c>
      <c r="G87" s="31">
        <v>20.000220400246842</v>
      </c>
      <c r="I87" s="41">
        <v>2</v>
      </c>
      <c r="J87" s="31">
        <v>-4.7285541474829937</v>
      </c>
      <c r="K87" s="31">
        <v>9.4109908201589043</v>
      </c>
      <c r="L87" s="43">
        <v>37.068965517241672</v>
      </c>
      <c r="M87" s="41">
        <v>2.6</v>
      </c>
      <c r="N87" s="31">
        <v>2.6943487047323602</v>
      </c>
      <c r="O87" s="41">
        <v>12.6</v>
      </c>
      <c r="P87" s="41">
        <v>11.7</v>
      </c>
      <c r="Q87" s="41">
        <v>0.2</v>
      </c>
      <c r="R87" s="31">
        <v>12.743373974356286</v>
      </c>
      <c r="S87" s="43">
        <v>22.295566408089108</v>
      </c>
      <c r="T87" s="43">
        <v>10.305440669829693</v>
      </c>
      <c r="U87" s="31">
        <v>0.20146286667793545</v>
      </c>
      <c r="V87" s="41">
        <v>2.4</v>
      </c>
      <c r="W87" s="41">
        <v>0.6</v>
      </c>
      <c r="X87" s="27"/>
      <c r="Y87" s="27">
        <v>18.399999999999999</v>
      </c>
      <c r="Z87" s="31">
        <v>-8.8634106125238326</v>
      </c>
      <c r="AA87" s="41">
        <v>57.7</v>
      </c>
      <c r="AB87" s="41">
        <v>11.6</v>
      </c>
      <c r="AC87" s="43">
        <v>28.19793291762678</v>
      </c>
      <c r="AD87" s="41">
        <v>17.600000000000001</v>
      </c>
      <c r="AE87" s="41">
        <v>21.9</v>
      </c>
      <c r="AF87" s="41">
        <v>1.5</v>
      </c>
      <c r="AG87" s="31">
        <v>1.6050000000000115</v>
      </c>
      <c r="AH87" s="41">
        <v>163.4</v>
      </c>
      <c r="AI87" s="27"/>
      <c r="AJ87" s="31">
        <v>-17.164179104477618</v>
      </c>
      <c r="AK87" s="31">
        <v>0.65237651444547406</v>
      </c>
      <c r="AL87" s="31">
        <v>21.5</v>
      </c>
      <c r="AM87" s="41">
        <v>6.8</v>
      </c>
      <c r="AN87" s="41">
        <v>-0.9</v>
      </c>
      <c r="AO87" s="41">
        <v>12.3</v>
      </c>
      <c r="AP87" s="31">
        <v>14.117043121149905</v>
      </c>
      <c r="AQ87" s="41">
        <v>4</v>
      </c>
      <c r="AR87" s="41">
        <v>115.5</v>
      </c>
      <c r="AS87" s="41">
        <v>9.1</v>
      </c>
      <c r="AT87" s="41">
        <v>12</v>
      </c>
      <c r="AU87" s="27">
        <v>17.350810282201735</v>
      </c>
      <c r="AV87" s="31">
        <v>2.4526584867075707</v>
      </c>
      <c r="AW87" s="31">
        <v>5.3869517775431142</v>
      </c>
      <c r="AX87" s="31">
        <v>4.0777162866764733</v>
      </c>
      <c r="AY87" s="31">
        <v>3.4782608695652195</v>
      </c>
      <c r="AZ87" s="31">
        <v>1.3346376811594172</v>
      </c>
      <c r="BA87" s="31">
        <v>3.1389363925860163</v>
      </c>
      <c r="BB87" s="41">
        <v>35.799999999999997</v>
      </c>
      <c r="BC87" s="41">
        <v>12.5</v>
      </c>
      <c r="BD87" s="27"/>
      <c r="BE87" s="77">
        <f>AVERAGE(C87:BD87)</f>
        <v>16.400135450925092</v>
      </c>
      <c r="BF87" s="27">
        <f t="shared" si="17"/>
        <v>993.48446694939537</v>
      </c>
      <c r="BG87" s="27">
        <f t="shared" si="18"/>
        <v>31.519588622781793</v>
      </c>
      <c r="BH87" s="27">
        <f>STDEV($C$23:$BL$25)</f>
        <v>424.23619366440221</v>
      </c>
      <c r="BK87"/>
      <c r="BL87"/>
      <c r="BM87"/>
    </row>
    <row r="88" spans="1:250" s="19" customFormat="1" ht="13.5" thickTop="1" x14ac:dyDescent="0.4">
      <c r="A88" s="50"/>
      <c r="B88" s="50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0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0"/>
      <c r="BI88" s="50"/>
      <c r="BJ88" s="50"/>
      <c r="BK88"/>
      <c r="BL88"/>
      <c r="BM88"/>
    </row>
    <row r="89" spans="1:250" s="19" customFormat="1" ht="13.15" x14ac:dyDescent="0.4">
      <c r="B89" s="62">
        <f>IL93-IV56</f>
        <v>199</v>
      </c>
      <c r="C89" s="19" t="s">
        <v>179</v>
      </c>
    </row>
    <row r="90" spans="1:250" s="19" customFormat="1" ht="13.15" x14ac:dyDescent="0.4">
      <c r="B90" s="19" t="s">
        <v>15</v>
      </c>
    </row>
    <row r="91" spans="1:250" s="19" customFormat="1" ht="13.15" x14ac:dyDescent="0.4">
      <c r="B91" s="19" t="s">
        <v>23</v>
      </c>
    </row>
    <row r="92" spans="1:250" s="19" customFormat="1" ht="13.5" thickBot="1" x14ac:dyDescent="0.45">
      <c r="B92" s="63" t="s">
        <v>101</v>
      </c>
    </row>
    <row r="93" spans="1:250" s="19" customFormat="1" ht="13.5" thickTop="1" x14ac:dyDescent="0.4">
      <c r="A93" s="38"/>
      <c r="B93" s="38"/>
      <c r="C93" s="49">
        <v>1</v>
      </c>
      <c r="D93" s="49">
        <f>C93+1</f>
        <v>2</v>
      </c>
      <c r="E93" s="49">
        <f t="shared" ref="E93:BP93" si="19">D93+1</f>
        <v>3</v>
      </c>
      <c r="F93" s="49">
        <f t="shared" si="19"/>
        <v>4</v>
      </c>
      <c r="G93" s="49">
        <f t="shared" si="19"/>
        <v>5</v>
      </c>
      <c r="H93" s="49">
        <f t="shared" si="19"/>
        <v>6</v>
      </c>
      <c r="I93" s="49">
        <f t="shared" si="19"/>
        <v>7</v>
      </c>
      <c r="J93" s="49">
        <f t="shared" si="19"/>
        <v>8</v>
      </c>
      <c r="K93" s="49">
        <f t="shared" si="19"/>
        <v>9</v>
      </c>
      <c r="L93" s="49">
        <f t="shared" si="19"/>
        <v>10</v>
      </c>
      <c r="M93" s="49">
        <f t="shared" si="19"/>
        <v>11</v>
      </c>
      <c r="N93" s="49">
        <f t="shared" si="19"/>
        <v>12</v>
      </c>
      <c r="O93" s="49">
        <f t="shared" si="19"/>
        <v>13</v>
      </c>
      <c r="P93" s="49">
        <f t="shared" si="19"/>
        <v>14</v>
      </c>
      <c r="Q93" s="49">
        <f t="shared" si="19"/>
        <v>15</v>
      </c>
      <c r="R93" s="49">
        <f t="shared" si="19"/>
        <v>16</v>
      </c>
      <c r="S93" s="49">
        <f t="shared" si="19"/>
        <v>17</v>
      </c>
      <c r="T93" s="49">
        <f t="shared" si="19"/>
        <v>18</v>
      </c>
      <c r="U93" s="49">
        <f t="shared" si="19"/>
        <v>19</v>
      </c>
      <c r="V93" s="49">
        <f t="shared" si="19"/>
        <v>20</v>
      </c>
      <c r="W93" s="49">
        <f t="shared" si="19"/>
        <v>21</v>
      </c>
      <c r="X93" s="49">
        <f t="shared" si="19"/>
        <v>22</v>
      </c>
      <c r="Y93" s="49">
        <f t="shared" si="19"/>
        <v>23</v>
      </c>
      <c r="Z93" s="49">
        <f t="shared" si="19"/>
        <v>24</v>
      </c>
      <c r="AA93" s="49">
        <f t="shared" si="19"/>
        <v>25</v>
      </c>
      <c r="AB93" s="49">
        <f t="shared" si="19"/>
        <v>26</v>
      </c>
      <c r="AC93" s="49">
        <f t="shared" si="19"/>
        <v>27</v>
      </c>
      <c r="AD93" s="49">
        <f t="shared" si="19"/>
        <v>28</v>
      </c>
      <c r="AE93" s="49">
        <f t="shared" si="19"/>
        <v>29</v>
      </c>
      <c r="AF93" s="49">
        <f t="shared" si="19"/>
        <v>30</v>
      </c>
      <c r="AG93" s="49">
        <f t="shared" si="19"/>
        <v>31</v>
      </c>
      <c r="AH93" s="49">
        <f t="shared" si="19"/>
        <v>32</v>
      </c>
      <c r="AI93" s="49">
        <f t="shared" si="19"/>
        <v>33</v>
      </c>
      <c r="AJ93" s="49">
        <f t="shared" si="19"/>
        <v>34</v>
      </c>
      <c r="AK93" s="49">
        <f t="shared" si="19"/>
        <v>35</v>
      </c>
      <c r="AL93" s="49">
        <f t="shared" si="19"/>
        <v>36</v>
      </c>
      <c r="AM93" s="49">
        <f t="shared" si="19"/>
        <v>37</v>
      </c>
      <c r="AN93" s="49">
        <f t="shared" si="19"/>
        <v>38</v>
      </c>
      <c r="AO93" s="49">
        <f t="shared" si="19"/>
        <v>39</v>
      </c>
      <c r="AP93" s="49">
        <f t="shared" si="19"/>
        <v>40</v>
      </c>
      <c r="AQ93" s="49">
        <f t="shared" si="19"/>
        <v>41</v>
      </c>
      <c r="AR93" s="49">
        <f t="shared" si="19"/>
        <v>42</v>
      </c>
      <c r="AS93" s="49">
        <f t="shared" si="19"/>
        <v>43</v>
      </c>
      <c r="AT93" s="49">
        <f t="shared" si="19"/>
        <v>44</v>
      </c>
      <c r="AU93" s="49">
        <f t="shared" si="19"/>
        <v>45</v>
      </c>
      <c r="AV93" s="49">
        <f t="shared" si="19"/>
        <v>46</v>
      </c>
      <c r="AW93" s="49">
        <f t="shared" si="19"/>
        <v>47</v>
      </c>
      <c r="AX93" s="49">
        <f t="shared" si="19"/>
        <v>48</v>
      </c>
      <c r="AY93" s="49">
        <f t="shared" si="19"/>
        <v>49</v>
      </c>
      <c r="AZ93" s="49">
        <f t="shared" si="19"/>
        <v>50</v>
      </c>
      <c r="BA93" s="49">
        <f t="shared" si="19"/>
        <v>51</v>
      </c>
      <c r="BB93" s="49">
        <f t="shared" si="19"/>
        <v>52</v>
      </c>
      <c r="BC93" s="49">
        <f t="shared" si="19"/>
        <v>53</v>
      </c>
      <c r="BD93" s="49">
        <f t="shared" si="19"/>
        <v>54</v>
      </c>
      <c r="BE93" s="49">
        <f t="shared" si="19"/>
        <v>55</v>
      </c>
      <c r="BF93" s="49">
        <f t="shared" si="19"/>
        <v>56</v>
      </c>
      <c r="BG93" s="49">
        <f t="shared" si="19"/>
        <v>57</v>
      </c>
      <c r="BH93" s="49">
        <f t="shared" si="19"/>
        <v>58</v>
      </c>
      <c r="BI93" s="49">
        <f t="shared" si="19"/>
        <v>59</v>
      </c>
      <c r="BJ93" s="49">
        <f t="shared" si="19"/>
        <v>60</v>
      </c>
      <c r="BK93" s="49">
        <f t="shared" si="19"/>
        <v>61</v>
      </c>
      <c r="BL93" s="49">
        <f t="shared" si="19"/>
        <v>62</v>
      </c>
      <c r="BM93" s="49">
        <f t="shared" si="19"/>
        <v>63</v>
      </c>
      <c r="BN93" s="49">
        <f t="shared" si="19"/>
        <v>64</v>
      </c>
      <c r="BO93" s="49">
        <f t="shared" si="19"/>
        <v>65</v>
      </c>
      <c r="BP93" s="49">
        <f t="shared" si="19"/>
        <v>66</v>
      </c>
      <c r="BQ93" s="49">
        <f t="shared" ref="BQ93:EB93" si="20">BP93+1</f>
        <v>67</v>
      </c>
      <c r="BR93" s="49">
        <f t="shared" si="20"/>
        <v>68</v>
      </c>
      <c r="BS93" s="49">
        <f t="shared" si="20"/>
        <v>69</v>
      </c>
      <c r="BT93" s="49">
        <f t="shared" si="20"/>
        <v>70</v>
      </c>
      <c r="BU93" s="49">
        <f t="shared" si="20"/>
        <v>71</v>
      </c>
      <c r="BV93" s="49">
        <f t="shared" si="20"/>
        <v>72</v>
      </c>
      <c r="BW93" s="49">
        <f t="shared" si="20"/>
        <v>73</v>
      </c>
      <c r="BX93" s="49">
        <f t="shared" si="20"/>
        <v>74</v>
      </c>
      <c r="BY93" s="49">
        <f t="shared" si="20"/>
        <v>75</v>
      </c>
      <c r="BZ93" s="49">
        <f t="shared" si="20"/>
        <v>76</v>
      </c>
      <c r="CA93" s="49">
        <f t="shared" si="20"/>
        <v>77</v>
      </c>
      <c r="CB93" s="49">
        <f t="shared" si="20"/>
        <v>78</v>
      </c>
      <c r="CC93" s="49">
        <f t="shared" si="20"/>
        <v>79</v>
      </c>
      <c r="CD93" s="49">
        <f t="shared" si="20"/>
        <v>80</v>
      </c>
      <c r="CE93" s="49">
        <f t="shared" si="20"/>
        <v>81</v>
      </c>
      <c r="CF93" s="49">
        <f t="shared" si="20"/>
        <v>82</v>
      </c>
      <c r="CG93" s="49">
        <f t="shared" si="20"/>
        <v>83</v>
      </c>
      <c r="CH93" s="49">
        <f t="shared" si="20"/>
        <v>84</v>
      </c>
      <c r="CI93" s="49">
        <f t="shared" si="20"/>
        <v>85</v>
      </c>
      <c r="CJ93" s="49">
        <f t="shared" si="20"/>
        <v>86</v>
      </c>
      <c r="CK93" s="49">
        <f t="shared" si="20"/>
        <v>87</v>
      </c>
      <c r="CL93" s="49">
        <f t="shared" si="20"/>
        <v>88</v>
      </c>
      <c r="CM93" s="49">
        <f t="shared" si="20"/>
        <v>89</v>
      </c>
      <c r="CN93" s="49">
        <f t="shared" si="20"/>
        <v>90</v>
      </c>
      <c r="CO93" s="49">
        <f t="shared" si="20"/>
        <v>91</v>
      </c>
      <c r="CP93" s="49">
        <f t="shared" si="20"/>
        <v>92</v>
      </c>
      <c r="CQ93" s="49">
        <f t="shared" si="20"/>
        <v>93</v>
      </c>
      <c r="CR93" s="49">
        <f t="shared" si="20"/>
        <v>94</v>
      </c>
      <c r="CS93" s="49">
        <f t="shared" si="20"/>
        <v>95</v>
      </c>
      <c r="CT93" s="49">
        <f t="shared" si="20"/>
        <v>96</v>
      </c>
      <c r="CU93" s="49">
        <f t="shared" si="20"/>
        <v>97</v>
      </c>
      <c r="CV93" s="49">
        <f t="shared" si="20"/>
        <v>98</v>
      </c>
      <c r="CW93" s="49">
        <f t="shared" si="20"/>
        <v>99</v>
      </c>
      <c r="CX93" s="49">
        <f t="shared" si="20"/>
        <v>100</v>
      </c>
      <c r="CY93" s="49">
        <f t="shared" si="20"/>
        <v>101</v>
      </c>
      <c r="CZ93" s="49">
        <f t="shared" si="20"/>
        <v>102</v>
      </c>
      <c r="DA93" s="49">
        <f t="shared" si="20"/>
        <v>103</v>
      </c>
      <c r="DB93" s="49">
        <f t="shared" si="20"/>
        <v>104</v>
      </c>
      <c r="DC93" s="49">
        <f t="shared" si="20"/>
        <v>105</v>
      </c>
      <c r="DD93" s="49">
        <f t="shared" si="20"/>
        <v>106</v>
      </c>
      <c r="DE93" s="49">
        <f t="shared" si="20"/>
        <v>107</v>
      </c>
      <c r="DF93" s="49">
        <f t="shared" si="20"/>
        <v>108</v>
      </c>
      <c r="DG93" s="49">
        <f t="shared" si="20"/>
        <v>109</v>
      </c>
      <c r="DH93" s="49">
        <f t="shared" si="20"/>
        <v>110</v>
      </c>
      <c r="DI93" s="49">
        <f t="shared" si="20"/>
        <v>111</v>
      </c>
      <c r="DJ93" s="49">
        <f t="shared" si="20"/>
        <v>112</v>
      </c>
      <c r="DK93" s="49">
        <f t="shared" si="20"/>
        <v>113</v>
      </c>
      <c r="DL93" s="49">
        <f t="shared" si="20"/>
        <v>114</v>
      </c>
      <c r="DM93" s="49">
        <f t="shared" si="20"/>
        <v>115</v>
      </c>
      <c r="DN93" s="49">
        <f t="shared" si="20"/>
        <v>116</v>
      </c>
      <c r="DO93" s="49">
        <f t="shared" si="20"/>
        <v>117</v>
      </c>
      <c r="DP93" s="49">
        <f t="shared" si="20"/>
        <v>118</v>
      </c>
      <c r="DQ93" s="49">
        <f t="shared" si="20"/>
        <v>119</v>
      </c>
      <c r="DR93" s="49">
        <f t="shared" si="20"/>
        <v>120</v>
      </c>
      <c r="DS93" s="49">
        <f t="shared" si="20"/>
        <v>121</v>
      </c>
      <c r="DT93" s="49">
        <f t="shared" si="20"/>
        <v>122</v>
      </c>
      <c r="DU93" s="49">
        <f t="shared" si="20"/>
        <v>123</v>
      </c>
      <c r="DV93" s="49">
        <f t="shared" si="20"/>
        <v>124</v>
      </c>
      <c r="DW93" s="49">
        <f t="shared" si="20"/>
        <v>125</v>
      </c>
      <c r="DX93" s="49">
        <f t="shared" si="20"/>
        <v>126</v>
      </c>
      <c r="DY93" s="49">
        <f t="shared" si="20"/>
        <v>127</v>
      </c>
      <c r="DZ93" s="49">
        <f t="shared" si="20"/>
        <v>128</v>
      </c>
      <c r="EA93" s="49">
        <f t="shared" si="20"/>
        <v>129</v>
      </c>
      <c r="EB93" s="49">
        <f t="shared" si="20"/>
        <v>130</v>
      </c>
      <c r="EC93" s="49">
        <f t="shared" ref="EC93:GN93" si="21">EB93+1</f>
        <v>131</v>
      </c>
      <c r="ED93" s="49">
        <f t="shared" si="21"/>
        <v>132</v>
      </c>
      <c r="EE93" s="49">
        <f t="shared" si="21"/>
        <v>133</v>
      </c>
      <c r="EF93" s="49">
        <f t="shared" si="21"/>
        <v>134</v>
      </c>
      <c r="EG93" s="49">
        <f t="shared" si="21"/>
        <v>135</v>
      </c>
      <c r="EH93" s="49">
        <f t="shared" si="21"/>
        <v>136</v>
      </c>
      <c r="EI93" s="49">
        <f t="shared" si="21"/>
        <v>137</v>
      </c>
      <c r="EJ93" s="49">
        <f t="shared" si="21"/>
        <v>138</v>
      </c>
      <c r="EK93" s="49">
        <f t="shared" si="21"/>
        <v>139</v>
      </c>
      <c r="EL93" s="49">
        <f t="shared" si="21"/>
        <v>140</v>
      </c>
      <c r="EM93" s="49">
        <f t="shared" si="21"/>
        <v>141</v>
      </c>
      <c r="EN93" s="49">
        <f t="shared" si="21"/>
        <v>142</v>
      </c>
      <c r="EO93" s="49">
        <f t="shared" si="21"/>
        <v>143</v>
      </c>
      <c r="EP93" s="49">
        <f t="shared" si="21"/>
        <v>144</v>
      </c>
      <c r="EQ93" s="49">
        <f t="shared" si="21"/>
        <v>145</v>
      </c>
      <c r="ER93" s="49">
        <f t="shared" si="21"/>
        <v>146</v>
      </c>
      <c r="ES93" s="49">
        <f t="shared" si="21"/>
        <v>147</v>
      </c>
      <c r="ET93" s="49">
        <f t="shared" si="21"/>
        <v>148</v>
      </c>
      <c r="EU93" s="49">
        <f t="shared" si="21"/>
        <v>149</v>
      </c>
      <c r="EV93" s="49">
        <f t="shared" si="21"/>
        <v>150</v>
      </c>
      <c r="EW93" s="49">
        <f t="shared" si="21"/>
        <v>151</v>
      </c>
      <c r="EX93" s="49">
        <f t="shared" si="21"/>
        <v>152</v>
      </c>
      <c r="EY93" s="49">
        <f t="shared" si="21"/>
        <v>153</v>
      </c>
      <c r="EZ93" s="49">
        <f t="shared" si="21"/>
        <v>154</v>
      </c>
      <c r="FA93" s="49">
        <f t="shared" si="21"/>
        <v>155</v>
      </c>
      <c r="FB93" s="49">
        <f t="shared" si="21"/>
        <v>156</v>
      </c>
      <c r="FC93" s="49">
        <f t="shared" si="21"/>
        <v>157</v>
      </c>
      <c r="FD93" s="49">
        <f t="shared" si="21"/>
        <v>158</v>
      </c>
      <c r="FE93" s="49">
        <f t="shared" si="21"/>
        <v>159</v>
      </c>
      <c r="FF93" s="49">
        <f t="shared" si="21"/>
        <v>160</v>
      </c>
      <c r="FG93" s="49">
        <f t="shared" si="21"/>
        <v>161</v>
      </c>
      <c r="FH93" s="49">
        <f t="shared" si="21"/>
        <v>162</v>
      </c>
      <c r="FI93" s="49">
        <f t="shared" si="21"/>
        <v>163</v>
      </c>
      <c r="FJ93" s="49">
        <f t="shared" si="21"/>
        <v>164</v>
      </c>
      <c r="FK93" s="49">
        <f t="shared" si="21"/>
        <v>165</v>
      </c>
      <c r="FL93" s="49">
        <f t="shared" si="21"/>
        <v>166</v>
      </c>
      <c r="FM93" s="49">
        <f t="shared" si="21"/>
        <v>167</v>
      </c>
      <c r="FN93" s="49">
        <f t="shared" si="21"/>
        <v>168</v>
      </c>
      <c r="FO93" s="49">
        <f t="shared" si="21"/>
        <v>169</v>
      </c>
      <c r="FP93" s="49">
        <f t="shared" si="21"/>
        <v>170</v>
      </c>
      <c r="FQ93" s="49">
        <f t="shared" si="21"/>
        <v>171</v>
      </c>
      <c r="FR93" s="49">
        <f t="shared" si="21"/>
        <v>172</v>
      </c>
      <c r="FS93" s="49">
        <f t="shared" si="21"/>
        <v>173</v>
      </c>
      <c r="FT93" s="49">
        <f t="shared" si="21"/>
        <v>174</v>
      </c>
      <c r="FU93" s="49">
        <f t="shared" si="21"/>
        <v>175</v>
      </c>
      <c r="FV93" s="49">
        <f t="shared" si="21"/>
        <v>176</v>
      </c>
      <c r="FW93" s="49">
        <f t="shared" si="21"/>
        <v>177</v>
      </c>
      <c r="FX93" s="49">
        <f t="shared" si="21"/>
        <v>178</v>
      </c>
      <c r="FY93" s="49">
        <f t="shared" si="21"/>
        <v>179</v>
      </c>
      <c r="FZ93" s="49">
        <f t="shared" si="21"/>
        <v>180</v>
      </c>
      <c r="GA93" s="49">
        <f t="shared" si="21"/>
        <v>181</v>
      </c>
      <c r="GB93" s="49">
        <f t="shared" si="21"/>
        <v>182</v>
      </c>
      <c r="GC93" s="49">
        <f t="shared" si="21"/>
        <v>183</v>
      </c>
      <c r="GD93" s="49">
        <f t="shared" si="21"/>
        <v>184</v>
      </c>
      <c r="GE93" s="49">
        <f t="shared" si="21"/>
        <v>185</v>
      </c>
      <c r="GF93" s="49">
        <f t="shared" si="21"/>
        <v>186</v>
      </c>
      <c r="GG93" s="49">
        <f t="shared" si="21"/>
        <v>187</v>
      </c>
      <c r="GH93" s="49">
        <f t="shared" si="21"/>
        <v>188</v>
      </c>
      <c r="GI93" s="49">
        <f t="shared" si="21"/>
        <v>189</v>
      </c>
      <c r="GJ93" s="49">
        <f t="shared" si="21"/>
        <v>190</v>
      </c>
      <c r="GK93" s="49">
        <f t="shared" si="21"/>
        <v>191</v>
      </c>
      <c r="GL93" s="49">
        <f t="shared" si="21"/>
        <v>192</v>
      </c>
      <c r="GM93" s="49">
        <f t="shared" si="21"/>
        <v>193</v>
      </c>
      <c r="GN93" s="49">
        <f t="shared" si="21"/>
        <v>194</v>
      </c>
      <c r="GO93" s="49">
        <f t="shared" ref="GO93:IL93" si="22">GN93+1</f>
        <v>195</v>
      </c>
      <c r="GP93" s="49">
        <f t="shared" si="22"/>
        <v>196</v>
      </c>
      <c r="GQ93" s="49">
        <f t="shared" si="22"/>
        <v>197</v>
      </c>
      <c r="GR93" s="49">
        <f t="shared" si="22"/>
        <v>198</v>
      </c>
      <c r="GS93" s="49">
        <f t="shared" si="22"/>
        <v>199</v>
      </c>
      <c r="GT93" s="49">
        <f t="shared" si="22"/>
        <v>200</v>
      </c>
      <c r="GU93" s="49">
        <f t="shared" si="22"/>
        <v>201</v>
      </c>
      <c r="GV93" s="49">
        <f t="shared" si="22"/>
        <v>202</v>
      </c>
      <c r="GW93" s="49">
        <f t="shared" si="22"/>
        <v>203</v>
      </c>
      <c r="GX93" s="49">
        <f t="shared" si="22"/>
        <v>204</v>
      </c>
      <c r="GY93" s="49">
        <f t="shared" si="22"/>
        <v>205</v>
      </c>
      <c r="GZ93" s="49">
        <f t="shared" si="22"/>
        <v>206</v>
      </c>
      <c r="HA93" s="49">
        <f t="shared" si="22"/>
        <v>207</v>
      </c>
      <c r="HB93" s="49">
        <f t="shared" si="22"/>
        <v>208</v>
      </c>
      <c r="HC93" s="49">
        <f t="shared" si="22"/>
        <v>209</v>
      </c>
      <c r="HD93" s="49">
        <f t="shared" si="22"/>
        <v>210</v>
      </c>
      <c r="HE93" s="49">
        <f t="shared" si="22"/>
        <v>211</v>
      </c>
      <c r="HF93" s="49">
        <f t="shared" si="22"/>
        <v>212</v>
      </c>
      <c r="HG93" s="49">
        <f t="shared" si="22"/>
        <v>213</v>
      </c>
      <c r="HH93" s="49">
        <f t="shared" si="22"/>
        <v>214</v>
      </c>
      <c r="HI93" s="49">
        <f t="shared" si="22"/>
        <v>215</v>
      </c>
      <c r="HJ93" s="49">
        <f t="shared" si="22"/>
        <v>216</v>
      </c>
      <c r="HK93" s="49">
        <f t="shared" si="22"/>
        <v>217</v>
      </c>
      <c r="HL93" s="49">
        <f t="shared" si="22"/>
        <v>218</v>
      </c>
      <c r="HM93" s="49">
        <f t="shared" si="22"/>
        <v>219</v>
      </c>
      <c r="HN93" s="49">
        <f t="shared" si="22"/>
        <v>220</v>
      </c>
      <c r="HO93" s="49">
        <f t="shared" si="22"/>
        <v>221</v>
      </c>
      <c r="HP93" s="49">
        <f t="shared" si="22"/>
        <v>222</v>
      </c>
      <c r="HQ93" s="49">
        <f t="shared" si="22"/>
        <v>223</v>
      </c>
      <c r="HR93" s="49">
        <f t="shared" si="22"/>
        <v>224</v>
      </c>
      <c r="HS93" s="49">
        <f t="shared" si="22"/>
        <v>225</v>
      </c>
      <c r="HT93" s="49">
        <f t="shared" si="22"/>
        <v>226</v>
      </c>
      <c r="HU93" s="49">
        <f t="shared" si="22"/>
        <v>227</v>
      </c>
      <c r="HV93" s="49">
        <f t="shared" si="22"/>
        <v>228</v>
      </c>
      <c r="HW93" s="49">
        <f t="shared" si="22"/>
        <v>229</v>
      </c>
      <c r="HX93" s="49">
        <f t="shared" si="22"/>
        <v>230</v>
      </c>
      <c r="HY93" s="49">
        <f t="shared" si="22"/>
        <v>231</v>
      </c>
      <c r="HZ93" s="49">
        <f t="shared" si="22"/>
        <v>232</v>
      </c>
      <c r="IA93" s="49">
        <f t="shared" si="22"/>
        <v>233</v>
      </c>
      <c r="IB93" s="49">
        <f t="shared" si="22"/>
        <v>234</v>
      </c>
      <c r="IC93" s="49">
        <f t="shared" si="22"/>
        <v>235</v>
      </c>
      <c r="ID93" s="49">
        <f t="shared" si="22"/>
        <v>236</v>
      </c>
      <c r="IE93" s="49">
        <f t="shared" si="22"/>
        <v>237</v>
      </c>
      <c r="IF93" s="49">
        <f t="shared" si="22"/>
        <v>238</v>
      </c>
      <c r="IG93" s="49">
        <f t="shared" si="22"/>
        <v>239</v>
      </c>
      <c r="IH93" s="49">
        <f t="shared" si="22"/>
        <v>240</v>
      </c>
      <c r="II93" s="49">
        <f t="shared" si="22"/>
        <v>241</v>
      </c>
      <c r="IJ93" s="49">
        <f t="shared" si="22"/>
        <v>242</v>
      </c>
      <c r="IK93" s="49">
        <f t="shared" si="22"/>
        <v>243</v>
      </c>
      <c r="IL93" s="49">
        <f t="shared" si="22"/>
        <v>244</v>
      </c>
      <c r="IM93" s="38"/>
      <c r="IN93" s="38"/>
      <c r="IO93" s="38"/>
      <c r="IP93" s="38"/>
    </row>
    <row r="94" spans="1:250" s="65" customFormat="1" ht="13.15" x14ac:dyDescent="0.4">
      <c r="A94" s="78" t="s">
        <v>29</v>
      </c>
      <c r="B94" s="78"/>
      <c r="C94" s="23" t="s">
        <v>102</v>
      </c>
      <c r="D94" s="23" t="s">
        <v>103</v>
      </c>
      <c r="E94" s="52" t="s">
        <v>30</v>
      </c>
      <c r="F94" s="52" t="s">
        <v>31</v>
      </c>
      <c r="G94" s="52" t="s">
        <v>104</v>
      </c>
      <c r="H94" s="52" t="s">
        <v>104</v>
      </c>
      <c r="I94" s="52" t="s">
        <v>105</v>
      </c>
      <c r="J94" s="52" t="s">
        <v>32</v>
      </c>
      <c r="K94" s="52" t="s">
        <v>32</v>
      </c>
      <c r="L94" s="52" t="s">
        <v>106</v>
      </c>
      <c r="M94" s="52" t="s">
        <v>33</v>
      </c>
      <c r="N94" s="52" t="s">
        <v>33</v>
      </c>
      <c r="O94" s="52" t="s">
        <v>33</v>
      </c>
      <c r="P94" s="24" t="s">
        <v>107</v>
      </c>
      <c r="Q94" s="52" t="s">
        <v>34</v>
      </c>
      <c r="R94" s="52" t="s">
        <v>34</v>
      </c>
      <c r="S94" s="52" t="s">
        <v>34</v>
      </c>
      <c r="T94" s="52" t="s">
        <v>34</v>
      </c>
      <c r="U94" s="52" t="s">
        <v>34</v>
      </c>
      <c r="V94" s="52" t="s">
        <v>34</v>
      </c>
      <c r="W94" s="52" t="s">
        <v>34</v>
      </c>
      <c r="X94" s="52" t="s">
        <v>108</v>
      </c>
      <c r="Y94" s="52" t="s">
        <v>108</v>
      </c>
      <c r="Z94" s="52" t="s">
        <v>108</v>
      </c>
      <c r="AA94" s="52" t="s">
        <v>109</v>
      </c>
      <c r="AB94" s="52" t="s">
        <v>110</v>
      </c>
      <c r="AC94" s="52" t="s">
        <v>111</v>
      </c>
      <c r="AD94" s="24" t="s">
        <v>112</v>
      </c>
      <c r="AE94" s="24" t="s">
        <v>112</v>
      </c>
      <c r="AF94" s="52" t="s">
        <v>113</v>
      </c>
      <c r="AG94" s="52" t="s">
        <v>113</v>
      </c>
      <c r="AH94" s="52" t="s">
        <v>113</v>
      </c>
      <c r="AI94" s="52" t="s">
        <v>113</v>
      </c>
      <c r="AJ94" s="52" t="s">
        <v>113</v>
      </c>
      <c r="AK94" s="52" t="s">
        <v>113</v>
      </c>
      <c r="AL94" s="52" t="s">
        <v>113</v>
      </c>
      <c r="AM94" s="52" t="s">
        <v>36</v>
      </c>
      <c r="AN94" s="52" t="s">
        <v>114</v>
      </c>
      <c r="AO94" s="52" t="s">
        <v>114</v>
      </c>
      <c r="AP94" s="52" t="s">
        <v>114</v>
      </c>
      <c r="AQ94" s="52" t="s">
        <v>114</v>
      </c>
      <c r="AR94" s="52" t="s">
        <v>114</v>
      </c>
      <c r="AS94" s="24" t="s">
        <v>115</v>
      </c>
      <c r="AT94" s="24" t="s">
        <v>116</v>
      </c>
      <c r="AU94" s="52" t="s">
        <v>117</v>
      </c>
      <c r="AV94" s="24" t="s">
        <v>118</v>
      </c>
      <c r="AW94" s="24" t="s">
        <v>118</v>
      </c>
      <c r="AX94" s="24" t="s">
        <v>118</v>
      </c>
      <c r="AY94" s="24" t="s">
        <v>118</v>
      </c>
      <c r="AZ94" s="24" t="s">
        <v>118</v>
      </c>
      <c r="BA94" s="24" t="s">
        <v>119</v>
      </c>
      <c r="BB94" s="24" t="s">
        <v>119</v>
      </c>
      <c r="BC94" s="52" t="s">
        <v>120</v>
      </c>
      <c r="BD94" s="52" t="s">
        <v>120</v>
      </c>
      <c r="BE94" s="52" t="s">
        <v>120</v>
      </c>
      <c r="BF94" s="24" t="s">
        <v>121</v>
      </c>
      <c r="BG94" s="52" t="s">
        <v>39</v>
      </c>
      <c r="BH94" s="52" t="s">
        <v>40</v>
      </c>
      <c r="BI94" s="52" t="s">
        <v>40</v>
      </c>
      <c r="BJ94" s="52" t="s">
        <v>40</v>
      </c>
      <c r="BK94" s="52" t="s">
        <v>41</v>
      </c>
      <c r="BL94" s="52" t="s">
        <v>41</v>
      </c>
      <c r="BM94" s="52" t="s">
        <v>41</v>
      </c>
      <c r="BN94" s="52" t="s">
        <v>122</v>
      </c>
      <c r="BO94" s="52" t="s">
        <v>122</v>
      </c>
      <c r="BP94" s="52" t="s">
        <v>42</v>
      </c>
      <c r="BQ94" s="52" t="s">
        <v>42</v>
      </c>
      <c r="BR94" s="52" t="s">
        <v>42</v>
      </c>
      <c r="BS94" s="52" t="s">
        <v>123</v>
      </c>
      <c r="BT94" s="52" t="s">
        <v>43</v>
      </c>
      <c r="BU94" s="52" t="s">
        <v>43</v>
      </c>
      <c r="BV94" s="52" t="s">
        <v>43</v>
      </c>
      <c r="BW94" s="52" t="s">
        <v>124</v>
      </c>
      <c r="BX94" s="52" t="s">
        <v>45</v>
      </c>
      <c r="BY94" s="52" t="s">
        <v>45</v>
      </c>
      <c r="BZ94" s="52" t="s">
        <v>45</v>
      </c>
      <c r="CA94" s="52" t="s">
        <v>45</v>
      </c>
      <c r="CB94" s="52" t="s">
        <v>45</v>
      </c>
      <c r="CC94" s="52" t="s">
        <v>44</v>
      </c>
      <c r="CD94" s="52" t="s">
        <v>44</v>
      </c>
      <c r="CE94" s="52" t="s">
        <v>46</v>
      </c>
      <c r="CF94" s="52" t="s">
        <v>46</v>
      </c>
      <c r="CG94" s="52" t="s">
        <v>46</v>
      </c>
      <c r="CH94" s="52" t="s">
        <v>46</v>
      </c>
      <c r="CI94" s="52" t="s">
        <v>125</v>
      </c>
      <c r="CJ94" s="52" t="s">
        <v>125</v>
      </c>
      <c r="CK94" s="52" t="s">
        <v>125</v>
      </c>
      <c r="CL94" s="52" t="s">
        <v>126</v>
      </c>
      <c r="CM94" s="52" t="s">
        <v>126</v>
      </c>
      <c r="CN94" s="52" t="s">
        <v>127</v>
      </c>
      <c r="CO94" s="52" t="s">
        <v>128</v>
      </c>
      <c r="CP94" s="52" t="s">
        <v>128</v>
      </c>
      <c r="CQ94" s="52" t="s">
        <v>129</v>
      </c>
      <c r="CR94" s="52" t="s">
        <v>129</v>
      </c>
      <c r="CS94" s="52" t="s">
        <v>129</v>
      </c>
      <c r="CT94" s="52" t="s">
        <v>130</v>
      </c>
      <c r="CU94" s="52" t="s">
        <v>131</v>
      </c>
      <c r="CV94" s="52" t="s">
        <v>131</v>
      </c>
      <c r="CW94" s="52" t="s">
        <v>132</v>
      </c>
      <c r="CX94" s="52" t="s">
        <v>132</v>
      </c>
      <c r="CY94" s="52" t="s">
        <v>132</v>
      </c>
      <c r="CZ94" s="52" t="s">
        <v>133</v>
      </c>
      <c r="DA94" s="52" t="s">
        <v>133</v>
      </c>
      <c r="DB94" s="52" t="s">
        <v>133</v>
      </c>
      <c r="DC94" s="52" t="s">
        <v>134</v>
      </c>
      <c r="DD94" s="52" t="s">
        <v>135</v>
      </c>
      <c r="DE94" s="52" t="s">
        <v>136</v>
      </c>
      <c r="DF94" s="52" t="s">
        <v>137</v>
      </c>
      <c r="DG94" s="52" t="s">
        <v>137</v>
      </c>
      <c r="DH94" s="52" t="s">
        <v>137</v>
      </c>
      <c r="DI94" s="52" t="s">
        <v>137</v>
      </c>
      <c r="DJ94" s="52" t="s">
        <v>138</v>
      </c>
      <c r="DK94" s="52" t="s">
        <v>139</v>
      </c>
      <c r="DL94" s="52" t="s">
        <v>139</v>
      </c>
      <c r="DM94" s="52" t="s">
        <v>50</v>
      </c>
      <c r="DN94" s="52" t="s">
        <v>50</v>
      </c>
      <c r="DO94" s="52" t="s">
        <v>50</v>
      </c>
      <c r="DP94" s="52" t="s">
        <v>50</v>
      </c>
      <c r="DQ94" s="52" t="s">
        <v>50</v>
      </c>
      <c r="DR94" s="52" t="s">
        <v>50</v>
      </c>
      <c r="DS94" s="52" t="s">
        <v>50</v>
      </c>
      <c r="DT94" s="52" t="s">
        <v>50</v>
      </c>
      <c r="DU94" s="52" t="s">
        <v>51</v>
      </c>
      <c r="DV94" s="52" t="s">
        <v>141</v>
      </c>
      <c r="DW94" s="52" t="s">
        <v>141</v>
      </c>
      <c r="DX94" s="52" t="s">
        <v>142</v>
      </c>
      <c r="DY94" s="52" t="s">
        <v>52</v>
      </c>
      <c r="DZ94" s="52" t="s">
        <v>52</v>
      </c>
      <c r="EA94" s="52" t="s">
        <v>52</v>
      </c>
      <c r="EB94" s="52" t="s">
        <v>52</v>
      </c>
      <c r="EC94" s="52" t="s">
        <v>52</v>
      </c>
      <c r="ED94" s="52" t="s">
        <v>52</v>
      </c>
      <c r="EE94" s="52" t="s">
        <v>52</v>
      </c>
      <c r="EF94" s="52" t="s">
        <v>52</v>
      </c>
      <c r="EG94" s="52" t="s">
        <v>143</v>
      </c>
      <c r="EH94" s="52" t="s">
        <v>143</v>
      </c>
      <c r="EI94" s="52" t="s">
        <v>144</v>
      </c>
      <c r="EJ94" s="52" t="s">
        <v>144</v>
      </c>
      <c r="EK94" s="52" t="s">
        <v>144</v>
      </c>
      <c r="EL94" s="23" t="s">
        <v>54</v>
      </c>
      <c r="EM94" s="52" t="s">
        <v>55</v>
      </c>
      <c r="EN94" s="52" t="s">
        <v>145</v>
      </c>
      <c r="EO94" s="52" t="s">
        <v>146</v>
      </c>
      <c r="EP94" s="52" t="s">
        <v>146</v>
      </c>
      <c r="EQ94" s="52" t="s">
        <v>146</v>
      </c>
      <c r="ER94" s="52" t="s">
        <v>146</v>
      </c>
      <c r="ES94" s="52" t="s">
        <v>147</v>
      </c>
      <c r="ET94" s="52" t="s">
        <v>148</v>
      </c>
      <c r="EU94" s="52" t="s">
        <v>148</v>
      </c>
      <c r="EV94" s="52" t="s">
        <v>149</v>
      </c>
      <c r="EW94" s="52" t="s">
        <v>150</v>
      </c>
      <c r="EX94" s="52" t="s">
        <v>150</v>
      </c>
      <c r="EY94" s="52" t="s">
        <v>150</v>
      </c>
      <c r="EZ94" s="52" t="s">
        <v>56</v>
      </c>
      <c r="FA94" s="52" t="s">
        <v>56</v>
      </c>
      <c r="FB94" s="52" t="s">
        <v>56</v>
      </c>
      <c r="FC94" s="52" t="s">
        <v>151</v>
      </c>
      <c r="FD94" s="52" t="s">
        <v>151</v>
      </c>
      <c r="FE94" s="52" t="s">
        <v>151</v>
      </c>
      <c r="FF94" s="52" t="s">
        <v>151</v>
      </c>
      <c r="FG94" s="52" t="s">
        <v>57</v>
      </c>
      <c r="FH94" s="52" t="s">
        <v>57</v>
      </c>
      <c r="FI94" s="52" t="s">
        <v>57</v>
      </c>
      <c r="FJ94" s="52" t="s">
        <v>57</v>
      </c>
      <c r="FK94" s="52" t="s">
        <v>57</v>
      </c>
      <c r="FL94" s="52" t="s">
        <v>57</v>
      </c>
      <c r="FM94" s="52" t="s">
        <v>57</v>
      </c>
      <c r="FN94" s="52" t="s">
        <v>57</v>
      </c>
      <c r="FO94" s="52" t="s">
        <v>152</v>
      </c>
      <c r="FP94" s="52" t="s">
        <v>153</v>
      </c>
      <c r="FQ94" s="52" t="s">
        <v>153</v>
      </c>
      <c r="FR94" s="52" t="s">
        <v>153</v>
      </c>
      <c r="FS94" s="52" t="s">
        <v>154</v>
      </c>
      <c r="FT94" s="52" t="s">
        <v>154</v>
      </c>
      <c r="FU94" s="52" t="s">
        <v>154</v>
      </c>
      <c r="FV94" s="52" t="s">
        <v>154</v>
      </c>
      <c r="FW94" s="52" t="s">
        <v>154</v>
      </c>
      <c r="FX94" s="52" t="s">
        <v>154</v>
      </c>
      <c r="FY94" s="52" t="s">
        <v>58</v>
      </c>
      <c r="FZ94" s="52" t="s">
        <v>58</v>
      </c>
      <c r="GA94" s="52" t="s">
        <v>58</v>
      </c>
      <c r="GB94" s="52" t="s">
        <v>59</v>
      </c>
      <c r="GC94" s="52" t="s">
        <v>59</v>
      </c>
      <c r="GD94" s="52" t="s">
        <v>155</v>
      </c>
      <c r="GE94" s="52" t="s">
        <v>156</v>
      </c>
      <c r="GF94" s="52" t="s">
        <v>156</v>
      </c>
      <c r="GG94" s="52" t="s">
        <v>156</v>
      </c>
      <c r="GH94" s="52" t="s">
        <v>157</v>
      </c>
      <c r="GI94" s="52" t="s">
        <v>158</v>
      </c>
      <c r="GJ94" s="52" t="s">
        <v>61</v>
      </c>
      <c r="GK94" s="52" t="s">
        <v>61</v>
      </c>
      <c r="GL94" s="52" t="s">
        <v>159</v>
      </c>
      <c r="GM94" s="52" t="s">
        <v>160</v>
      </c>
      <c r="GN94" s="52" t="s">
        <v>160</v>
      </c>
      <c r="GO94" s="52" t="s">
        <v>160</v>
      </c>
      <c r="GP94" s="52" t="s">
        <v>63</v>
      </c>
      <c r="GQ94" s="52" t="s">
        <v>63</v>
      </c>
      <c r="GR94" s="52" t="s">
        <v>63</v>
      </c>
      <c r="GS94" s="52" t="s">
        <v>63</v>
      </c>
      <c r="GT94" s="52" t="s">
        <v>63</v>
      </c>
      <c r="GU94" s="52" t="s">
        <v>63</v>
      </c>
      <c r="GV94" s="52" t="s">
        <v>63</v>
      </c>
      <c r="GW94" s="52" t="s">
        <v>63</v>
      </c>
      <c r="GX94" s="52" t="s">
        <v>64</v>
      </c>
      <c r="GY94" s="52" t="s">
        <v>64</v>
      </c>
      <c r="GZ94" s="52" t="s">
        <v>65</v>
      </c>
      <c r="HA94" s="52" t="s">
        <v>161</v>
      </c>
      <c r="HB94" s="52" t="s">
        <v>161</v>
      </c>
      <c r="HC94" s="52" t="s">
        <v>161</v>
      </c>
      <c r="HD94" s="52" t="s">
        <v>161</v>
      </c>
      <c r="HE94" s="52" t="s">
        <v>162</v>
      </c>
      <c r="HF94" s="52" t="s">
        <v>163</v>
      </c>
      <c r="HG94" s="52" t="s">
        <v>164</v>
      </c>
      <c r="HH94" s="52" t="s">
        <v>165</v>
      </c>
      <c r="HI94" s="52" t="s">
        <v>165</v>
      </c>
      <c r="HJ94" s="52" t="s">
        <v>165</v>
      </c>
      <c r="HK94" s="52" t="s">
        <v>165</v>
      </c>
      <c r="HL94" s="52" t="s">
        <v>165</v>
      </c>
      <c r="HM94" s="52" t="s">
        <v>165</v>
      </c>
      <c r="HN94" s="52" t="s">
        <v>166</v>
      </c>
      <c r="HO94" s="52" t="s">
        <v>166</v>
      </c>
      <c r="HP94" s="52" t="s">
        <v>67</v>
      </c>
      <c r="HQ94" s="52" t="s">
        <v>70</v>
      </c>
      <c r="HR94" s="52" t="s">
        <v>70</v>
      </c>
      <c r="HS94" s="52" t="s">
        <v>70</v>
      </c>
      <c r="HT94" s="52" t="s">
        <v>70</v>
      </c>
      <c r="HU94" s="52" t="s">
        <v>70</v>
      </c>
      <c r="HV94" s="52" t="s">
        <v>70</v>
      </c>
      <c r="HW94" s="52" t="s">
        <v>70</v>
      </c>
      <c r="HX94" s="52" t="s">
        <v>70</v>
      </c>
      <c r="HY94" s="52" t="s">
        <v>71</v>
      </c>
      <c r="HZ94" s="52" t="s">
        <v>71</v>
      </c>
      <c r="IA94" s="52" t="s">
        <v>71</v>
      </c>
      <c r="IB94" s="52" t="s">
        <v>71</v>
      </c>
      <c r="IC94" s="52" t="s">
        <v>71</v>
      </c>
      <c r="ID94" s="52" t="s">
        <v>71</v>
      </c>
      <c r="IE94" s="52" t="s">
        <v>71</v>
      </c>
      <c r="IF94" s="52" t="s">
        <v>71</v>
      </c>
      <c r="IG94" s="52" t="s">
        <v>71</v>
      </c>
      <c r="IH94" s="52" t="s">
        <v>167</v>
      </c>
      <c r="II94" s="52" t="s">
        <v>168</v>
      </c>
      <c r="IJ94" s="52" t="s">
        <v>169</v>
      </c>
      <c r="IK94" s="52" t="s">
        <v>170</v>
      </c>
      <c r="IL94" s="52" t="s">
        <v>170</v>
      </c>
      <c r="IM94" s="23" t="s">
        <v>1</v>
      </c>
      <c r="IN94" s="23" t="s">
        <v>25</v>
      </c>
      <c r="IO94" s="23" t="s">
        <v>173</v>
      </c>
      <c r="IP94" s="23" t="s">
        <v>180</v>
      </c>
    </row>
    <row r="95" spans="1:250" s="65" customFormat="1" ht="13.5" thickBot="1" x14ac:dyDescent="0.45">
      <c r="A95" s="40" t="s">
        <v>172</v>
      </c>
      <c r="B95" s="40"/>
      <c r="C95" s="26">
        <v>1991</v>
      </c>
      <c r="D95" s="26">
        <v>1991</v>
      </c>
      <c r="E95" s="53">
        <v>1985</v>
      </c>
      <c r="F95" s="53">
        <v>1828</v>
      </c>
      <c r="G95" s="53">
        <v>1951</v>
      </c>
      <c r="H95" s="53">
        <v>1956</v>
      </c>
      <c r="I95" s="53">
        <v>1868</v>
      </c>
      <c r="J95" s="53">
        <v>1938</v>
      </c>
      <c r="K95" s="53">
        <v>1940</v>
      </c>
      <c r="L95" s="53">
        <v>1974</v>
      </c>
      <c r="M95" s="53">
        <v>1931</v>
      </c>
      <c r="N95" s="53">
        <v>1986</v>
      </c>
      <c r="O95" s="53">
        <v>1989</v>
      </c>
      <c r="P95" s="53">
        <v>1991</v>
      </c>
      <c r="Q95" s="53">
        <v>1898</v>
      </c>
      <c r="R95" s="53">
        <v>1902</v>
      </c>
      <c r="S95" s="53">
        <v>1914</v>
      </c>
      <c r="T95" s="53">
        <v>1931</v>
      </c>
      <c r="U95" s="53">
        <v>1937</v>
      </c>
      <c r="V95" s="53">
        <v>1961</v>
      </c>
      <c r="W95" s="53">
        <v>1964</v>
      </c>
      <c r="X95" s="53">
        <v>1915</v>
      </c>
      <c r="Y95" s="53">
        <v>1932</v>
      </c>
      <c r="Z95" s="53">
        <v>1990</v>
      </c>
      <c r="AA95" s="53">
        <v>1987</v>
      </c>
      <c r="AB95" s="53">
        <v>1987</v>
      </c>
      <c r="AC95" s="53">
        <v>1981</v>
      </c>
      <c r="AD95" s="53">
        <v>1981</v>
      </c>
      <c r="AE95" s="53">
        <v>1983</v>
      </c>
      <c r="AF95" s="53">
        <v>1826</v>
      </c>
      <c r="AG95" s="53">
        <v>1880</v>
      </c>
      <c r="AH95" s="53">
        <v>1931</v>
      </c>
      <c r="AI95" s="53">
        <v>1961</v>
      </c>
      <c r="AJ95" s="53">
        <v>1963</v>
      </c>
      <c r="AK95" s="53">
        <v>1966</v>
      </c>
      <c r="AL95" s="53">
        <v>1983</v>
      </c>
      <c r="AM95" s="53">
        <v>1939</v>
      </c>
      <c r="AN95" s="53">
        <v>1873</v>
      </c>
      <c r="AO95" s="53">
        <v>1880</v>
      </c>
      <c r="AP95" s="53">
        <v>1900</v>
      </c>
      <c r="AQ95" s="53">
        <v>1932</v>
      </c>
      <c r="AR95" s="53">
        <v>1935</v>
      </c>
      <c r="AS95" s="53">
        <v>1983</v>
      </c>
      <c r="AT95" s="53">
        <v>1976</v>
      </c>
      <c r="AU95" s="26">
        <v>1995</v>
      </c>
      <c r="AV95" s="53">
        <v>1901</v>
      </c>
      <c r="AW95" s="53">
        <v>1932</v>
      </c>
      <c r="AX95" s="53">
        <v>1962</v>
      </c>
      <c r="AY95" s="53">
        <v>1981</v>
      </c>
      <c r="AZ95" s="53">
        <v>1983</v>
      </c>
      <c r="BA95" s="53">
        <v>1983</v>
      </c>
      <c r="BB95" s="53">
        <v>2000</v>
      </c>
      <c r="BC95" s="53">
        <v>1933</v>
      </c>
      <c r="BD95" s="53">
        <v>1960</v>
      </c>
      <c r="BE95" s="53">
        <v>1982</v>
      </c>
      <c r="BF95" s="53">
        <v>1938</v>
      </c>
      <c r="BG95" s="53">
        <v>2003</v>
      </c>
      <c r="BH95" s="53">
        <v>1981</v>
      </c>
      <c r="BI95" s="53">
        <v>1982</v>
      </c>
      <c r="BJ95" s="53">
        <v>2005</v>
      </c>
      <c r="BK95" s="53">
        <v>1929</v>
      </c>
      <c r="BL95" s="53">
        <v>1982</v>
      </c>
      <c r="BM95" s="53">
        <v>1999</v>
      </c>
      <c r="BN95" s="53">
        <v>1876</v>
      </c>
      <c r="BO95" s="53">
        <v>1984</v>
      </c>
      <c r="BP95" s="53">
        <v>1921</v>
      </c>
      <c r="BQ95" s="53">
        <v>1932</v>
      </c>
      <c r="BR95" s="53">
        <v>1938</v>
      </c>
      <c r="BS95" s="53">
        <v>1991</v>
      </c>
      <c r="BT95" s="53">
        <v>1978</v>
      </c>
      <c r="BU95" s="53">
        <v>1986</v>
      </c>
      <c r="BV95" s="53">
        <v>1999</v>
      </c>
      <c r="BW95" s="53">
        <v>1986</v>
      </c>
      <c r="BX95" s="53">
        <v>1966</v>
      </c>
      <c r="BY95" s="53">
        <v>1968</v>
      </c>
      <c r="BZ95" s="53">
        <v>1970</v>
      </c>
      <c r="CA95" s="53">
        <v>1974</v>
      </c>
      <c r="CB95" s="53">
        <v>1987</v>
      </c>
      <c r="CC95" s="53">
        <v>1932</v>
      </c>
      <c r="CD95" s="53">
        <v>1939</v>
      </c>
      <c r="CE95" s="53">
        <v>1843</v>
      </c>
      <c r="CF95" s="53">
        <v>1860</v>
      </c>
      <c r="CG95" s="53">
        <v>1893</v>
      </c>
      <c r="CH95" s="53">
        <v>1932</v>
      </c>
      <c r="CI95" s="53">
        <v>1933</v>
      </c>
      <c r="CJ95" s="53">
        <v>1986</v>
      </c>
      <c r="CK95" s="53">
        <v>1989</v>
      </c>
      <c r="CL95" s="53">
        <v>1985</v>
      </c>
      <c r="CM95" s="53">
        <v>1991</v>
      </c>
      <c r="CN95" s="53">
        <v>1983</v>
      </c>
      <c r="CO95" s="53">
        <v>1979</v>
      </c>
      <c r="CP95" s="53">
        <v>1982</v>
      </c>
      <c r="CQ95" s="53">
        <v>1952</v>
      </c>
      <c r="CR95" s="53">
        <v>1965</v>
      </c>
      <c r="CS95" s="53">
        <v>1982</v>
      </c>
      <c r="CT95" s="53">
        <v>1982</v>
      </c>
      <c r="CU95" s="53">
        <v>1932</v>
      </c>
      <c r="CV95" s="53">
        <v>1941</v>
      </c>
      <c r="CW95" s="53">
        <v>1958</v>
      </c>
      <c r="CX95" s="53">
        <v>1969</v>
      </c>
      <c r="CY95" s="53">
        <v>1972</v>
      </c>
      <c r="CZ95" s="53">
        <v>1998</v>
      </c>
      <c r="DA95" s="53">
        <v>2000</v>
      </c>
      <c r="DB95" s="53">
        <v>2002</v>
      </c>
      <c r="DC95" s="53">
        <v>1978</v>
      </c>
      <c r="DD95" s="53">
        <v>1987</v>
      </c>
      <c r="DE95" s="53">
        <v>1940</v>
      </c>
      <c r="DF95" s="53">
        <v>1970</v>
      </c>
      <c r="DG95" s="53">
        <v>1978</v>
      </c>
      <c r="DH95" s="53">
        <v>1981</v>
      </c>
      <c r="DI95" s="53">
        <v>1987</v>
      </c>
      <c r="DJ95" s="53">
        <v>1989</v>
      </c>
      <c r="DK95" s="53">
        <v>1994</v>
      </c>
      <c r="DL95" s="53">
        <v>2000</v>
      </c>
      <c r="DM95" s="53">
        <v>1912</v>
      </c>
      <c r="DN95" s="53">
        <v>1914</v>
      </c>
      <c r="DO95" s="53">
        <v>1917</v>
      </c>
      <c r="DP95" s="53">
        <v>1932</v>
      </c>
      <c r="DQ95" s="53">
        <v>1963</v>
      </c>
      <c r="DR95" s="53">
        <v>1968</v>
      </c>
      <c r="DS95" s="53">
        <v>1980</v>
      </c>
      <c r="DT95" s="53">
        <v>1987</v>
      </c>
      <c r="DU95" s="53">
        <v>1981</v>
      </c>
      <c r="DV95" s="53">
        <v>1982</v>
      </c>
      <c r="DW95" s="53">
        <v>1988</v>
      </c>
      <c r="DX95" s="53">
        <v>1992</v>
      </c>
      <c r="DY95" s="53">
        <v>1827</v>
      </c>
      <c r="DZ95" s="53">
        <v>1833</v>
      </c>
      <c r="EA95" s="53">
        <v>1844</v>
      </c>
      <c r="EB95" s="53">
        <v>1866</v>
      </c>
      <c r="EC95" s="53">
        <v>1898</v>
      </c>
      <c r="ED95" s="53">
        <v>1914</v>
      </c>
      <c r="EE95" s="53">
        <v>1928</v>
      </c>
      <c r="EF95" s="53">
        <v>1982</v>
      </c>
      <c r="EG95" s="53">
        <v>1998</v>
      </c>
      <c r="EH95" s="26">
        <v>2002</v>
      </c>
      <c r="EI95" s="53">
        <v>1903</v>
      </c>
      <c r="EJ95" s="53">
        <v>1983</v>
      </c>
      <c r="EK95" s="53">
        <v>1986</v>
      </c>
      <c r="EL95" s="53">
        <v>1983</v>
      </c>
      <c r="EM95" s="53">
        <v>2002</v>
      </c>
      <c r="EN95" s="53">
        <v>2002</v>
      </c>
      <c r="EO95" s="53">
        <v>1911</v>
      </c>
      <c r="EP95" s="53">
        <v>1915</v>
      </c>
      <c r="EQ95" s="53">
        <v>1932</v>
      </c>
      <c r="ER95" s="53">
        <v>1979</v>
      </c>
      <c r="ES95" s="53">
        <v>1982</v>
      </c>
      <c r="ET95" s="53">
        <v>1987</v>
      </c>
      <c r="EU95" s="53">
        <v>2004</v>
      </c>
      <c r="EV95" s="53">
        <v>1974</v>
      </c>
      <c r="EW95" s="53">
        <v>1972</v>
      </c>
      <c r="EX95" s="53">
        <v>1981</v>
      </c>
      <c r="EY95" s="53">
        <v>1998</v>
      </c>
      <c r="EZ95" s="53">
        <v>1932</v>
      </c>
      <c r="FA95" s="53">
        <v>1983</v>
      </c>
      <c r="FB95" s="53">
        <v>1987</v>
      </c>
      <c r="FC95" s="53">
        <v>1920</v>
      </c>
      <c r="FD95" s="53">
        <v>1932</v>
      </c>
      <c r="FE95" s="53">
        <v>1986</v>
      </c>
      <c r="FF95" s="53">
        <v>2003</v>
      </c>
      <c r="FG95" s="53">
        <v>1826</v>
      </c>
      <c r="FH95" s="53">
        <v>1876</v>
      </c>
      <c r="FI95" s="53">
        <v>1931</v>
      </c>
      <c r="FJ95" s="53">
        <v>1969</v>
      </c>
      <c r="FK95" s="53">
        <v>1976</v>
      </c>
      <c r="FL95" s="53">
        <v>1978</v>
      </c>
      <c r="FM95" s="53">
        <v>1980</v>
      </c>
      <c r="FN95" s="53">
        <v>1984</v>
      </c>
      <c r="FO95" s="53">
        <v>1983</v>
      </c>
      <c r="FP95" s="53">
        <v>1936</v>
      </c>
      <c r="FQ95" s="53">
        <v>1940</v>
      </c>
      <c r="FR95" s="53">
        <v>1981</v>
      </c>
      <c r="FS95" s="53">
        <v>1828</v>
      </c>
      <c r="FT95" s="53">
        <v>1837</v>
      </c>
      <c r="FU95" s="53">
        <v>1841</v>
      </c>
      <c r="FV95" s="53">
        <v>1845</v>
      </c>
      <c r="FW95" s="53">
        <v>1852</v>
      </c>
      <c r="FX95" s="53">
        <v>1890</v>
      </c>
      <c r="FY95" s="53">
        <v>1933</v>
      </c>
      <c r="FZ95" s="53">
        <v>1981</v>
      </c>
      <c r="GA95" s="53">
        <v>1986</v>
      </c>
      <c r="GB95" s="53">
        <v>1885</v>
      </c>
      <c r="GC95" s="53">
        <v>1998</v>
      </c>
      <c r="GD95" s="53">
        <v>1987</v>
      </c>
      <c r="GE95" s="53">
        <v>1981</v>
      </c>
      <c r="GF95" s="53">
        <v>1990</v>
      </c>
      <c r="GG95" s="53">
        <v>1992</v>
      </c>
      <c r="GH95" s="53">
        <v>1992</v>
      </c>
      <c r="GI95" s="53">
        <v>2000</v>
      </c>
      <c r="GJ95" s="53">
        <v>1983</v>
      </c>
      <c r="GK95" s="53">
        <v>1986</v>
      </c>
      <c r="GL95" s="53">
        <v>1992</v>
      </c>
      <c r="GM95" s="53">
        <v>1985</v>
      </c>
      <c r="GN95" s="53">
        <v>1989</v>
      </c>
      <c r="GO95" s="53">
        <v>1993</v>
      </c>
      <c r="GP95" s="53">
        <v>1824</v>
      </c>
      <c r="GQ95" s="53">
        <v>1831</v>
      </c>
      <c r="GR95" s="53">
        <v>1834</v>
      </c>
      <c r="GS95" s="53">
        <v>1851</v>
      </c>
      <c r="GT95" s="53">
        <v>1867</v>
      </c>
      <c r="GU95" s="53">
        <v>1872</v>
      </c>
      <c r="GV95" s="53">
        <v>1882</v>
      </c>
      <c r="GW95" s="53">
        <v>1936</v>
      </c>
      <c r="GX95" s="53">
        <v>1979</v>
      </c>
      <c r="GY95" s="53">
        <v>1981</v>
      </c>
      <c r="GZ95" s="53">
        <v>1979</v>
      </c>
      <c r="HA95" s="53">
        <v>1979</v>
      </c>
      <c r="HB95" s="53">
        <v>1982</v>
      </c>
      <c r="HC95" s="53">
        <v>1988</v>
      </c>
      <c r="HD95" s="53">
        <v>1991</v>
      </c>
      <c r="HE95" s="53">
        <v>1980</v>
      </c>
      <c r="HF95" s="53">
        <v>1988</v>
      </c>
      <c r="HG95" s="53">
        <v>1867</v>
      </c>
      <c r="HH95" s="53">
        <v>1876</v>
      </c>
      <c r="HI95" s="53">
        <v>1915</v>
      </c>
      <c r="HJ95" s="53">
        <v>1931</v>
      </c>
      <c r="HK95" s="53">
        <v>1940</v>
      </c>
      <c r="HL95" s="53">
        <v>1978</v>
      </c>
      <c r="HM95" s="53">
        <v>1982</v>
      </c>
      <c r="HN95" s="53">
        <v>1981</v>
      </c>
      <c r="HO95" s="53">
        <v>1985</v>
      </c>
      <c r="HP95" s="53">
        <v>1998</v>
      </c>
      <c r="HQ95" s="53">
        <v>1876</v>
      </c>
      <c r="HR95" s="53">
        <v>1891</v>
      </c>
      <c r="HS95" s="53">
        <v>1915</v>
      </c>
      <c r="HT95" s="53">
        <v>1933</v>
      </c>
      <c r="HU95" s="53">
        <v>1983</v>
      </c>
      <c r="HV95" s="53">
        <v>1987</v>
      </c>
      <c r="HW95" s="53">
        <v>1990</v>
      </c>
      <c r="HX95" s="53">
        <v>2003</v>
      </c>
      <c r="HY95" s="53">
        <v>1848</v>
      </c>
      <c r="HZ95" s="53">
        <v>1860</v>
      </c>
      <c r="IA95" s="53">
        <v>1865</v>
      </c>
      <c r="IB95" s="53">
        <v>1892</v>
      </c>
      <c r="IC95" s="53">
        <v>1898</v>
      </c>
      <c r="ID95" s="53">
        <v>1983</v>
      </c>
      <c r="IE95" s="53">
        <v>1990</v>
      </c>
      <c r="IF95" s="53">
        <v>1995</v>
      </c>
      <c r="IG95" s="53">
        <v>2004</v>
      </c>
      <c r="IH95" s="53">
        <v>1983</v>
      </c>
      <c r="II95" s="53">
        <v>1983</v>
      </c>
      <c r="IJ95" s="53">
        <v>1983</v>
      </c>
      <c r="IK95" s="53">
        <v>1965</v>
      </c>
      <c r="IL95" s="53">
        <v>2000</v>
      </c>
      <c r="IM95" s="26"/>
      <c r="IN95" s="26"/>
      <c r="IO95" s="26"/>
      <c r="IP95" s="26"/>
    </row>
    <row r="96" spans="1:250" s="19" customFormat="1" ht="13.5" thickTop="1" x14ac:dyDescent="0.4">
      <c r="B96" s="19" t="s">
        <v>5</v>
      </c>
      <c r="C96" s="27"/>
      <c r="D96" s="41">
        <v>5.9</v>
      </c>
      <c r="E96" s="27"/>
      <c r="F96" s="31">
        <v>0</v>
      </c>
      <c r="G96" s="31">
        <v>7.4074074074073941</v>
      </c>
      <c r="H96" s="31">
        <v>-0.79365079365079794</v>
      </c>
      <c r="I96" s="31">
        <v>-24.182465124159869</v>
      </c>
      <c r="J96" s="31">
        <v>0.74574922939246913</v>
      </c>
      <c r="K96" s="27"/>
      <c r="L96" s="27"/>
      <c r="M96" s="27"/>
      <c r="O96" s="41">
        <v>273.3</v>
      </c>
      <c r="P96" s="27"/>
      <c r="Q96" s="31">
        <v>-8.4451460142067898</v>
      </c>
      <c r="R96" s="31">
        <v>-2.6542800265428004</v>
      </c>
      <c r="S96" s="31">
        <v>-2.6290165530671885</v>
      </c>
      <c r="T96" s="31">
        <v>5.1172294955836932</v>
      </c>
      <c r="U96" s="31">
        <v>4.4953673846015096</v>
      </c>
      <c r="V96" s="31">
        <v>22.622997196718345</v>
      </c>
      <c r="W96" s="31">
        <v>43.059465849523249</v>
      </c>
      <c r="X96" s="27"/>
      <c r="Y96" s="27"/>
      <c r="Z96" s="41">
        <v>2.7</v>
      </c>
      <c r="AA96" s="41">
        <v>4.8</v>
      </c>
      <c r="AB96" s="41">
        <v>12.1</v>
      </c>
      <c r="AC96" s="27"/>
      <c r="AD96" s="27"/>
      <c r="AE96" s="41">
        <v>13.3</v>
      </c>
      <c r="AF96" s="31">
        <v>-4.8290568893169361</v>
      </c>
      <c r="AG96" s="31">
        <v>5.4674862504044075</v>
      </c>
      <c r="AH96" s="31">
        <v>4.2335079689708586</v>
      </c>
      <c r="AI96" s="31">
        <v>25.104361153587099</v>
      </c>
      <c r="AJ96" s="31">
        <v>5.4776421294678705</v>
      </c>
      <c r="AK96" s="31">
        <v>45.331940464434254</v>
      </c>
      <c r="AL96" s="31">
        <v>35.1</v>
      </c>
      <c r="AM96" s="31">
        <v>7.5024679170779818</v>
      </c>
      <c r="AN96" s="31">
        <v>1.7991004497751164</v>
      </c>
      <c r="AO96" s="31">
        <v>-5.1188299817184717</v>
      </c>
      <c r="AP96" s="31">
        <v>7.777013076393656</v>
      </c>
      <c r="AQ96" s="31">
        <v>4.3737479087744573</v>
      </c>
      <c r="AR96" s="31">
        <v>-20.06145065286567</v>
      </c>
      <c r="AS96" s="43">
        <v>7.2961388609784006</v>
      </c>
      <c r="AT96" s="43">
        <v>15.674852396818837</v>
      </c>
      <c r="AU96" s="27"/>
      <c r="AV96" s="27"/>
      <c r="AW96" s="27"/>
      <c r="AX96" s="31">
        <v>-0.16953070817601068</v>
      </c>
      <c r="AY96" s="31">
        <v>5.7914872380096325</v>
      </c>
      <c r="AZ96" s="41">
        <v>18.100000000000001</v>
      </c>
      <c r="BA96" s="43">
        <v>8.8097387883045837</v>
      </c>
      <c r="BB96" s="41">
        <v>4.2</v>
      </c>
      <c r="BC96" s="27"/>
      <c r="BD96" s="27"/>
      <c r="BE96" s="27"/>
      <c r="BF96" s="27"/>
      <c r="BG96" s="41">
        <v>0.9</v>
      </c>
      <c r="BH96" s="31">
        <v>2.6943487047323602</v>
      </c>
      <c r="BI96" s="31">
        <v>7.3789711196765673</v>
      </c>
      <c r="BJ96" s="41">
        <v>5.2</v>
      </c>
      <c r="BK96" s="27"/>
      <c r="BL96" s="31">
        <v>9.3537997980541956</v>
      </c>
      <c r="BM96" s="41">
        <v>24.4</v>
      </c>
      <c r="BN96" s="31">
        <v>-4.1718969209185612</v>
      </c>
      <c r="BO96" s="31">
        <v>10.4</v>
      </c>
      <c r="BP96" s="27"/>
      <c r="BQ96" s="27"/>
      <c r="BR96" s="27"/>
      <c r="BS96" s="41">
        <v>2.2000000000000002</v>
      </c>
      <c r="BT96" s="43">
        <v>28.347332247489888</v>
      </c>
      <c r="BU96" s="43">
        <v>10.400000000000068</v>
      </c>
      <c r="BV96" s="41">
        <v>4.5</v>
      </c>
      <c r="BW96" s="41">
        <v>10.6</v>
      </c>
      <c r="BX96" s="27"/>
      <c r="BY96" s="43">
        <v>26.399182688524409</v>
      </c>
      <c r="BZ96" s="43">
        <v>-8.459734250179249</v>
      </c>
      <c r="CA96" s="43">
        <v>8.8235057028632333</v>
      </c>
      <c r="CB96" s="43">
        <v>39.66531379472665</v>
      </c>
      <c r="CC96" s="31">
        <v>-6.5594791872168962E-2</v>
      </c>
      <c r="CD96" s="31">
        <v>0.72930334747184156</v>
      </c>
      <c r="CE96" s="31">
        <v>11.579755730779473</v>
      </c>
      <c r="CF96" s="31">
        <v>-26.274831277322619</v>
      </c>
      <c r="CG96" s="31">
        <v>9.6718910088893892</v>
      </c>
      <c r="CH96" s="31">
        <v>-5.0042315023118062</v>
      </c>
      <c r="CI96" s="27"/>
      <c r="CJ96" s="41">
        <v>6.7</v>
      </c>
      <c r="CK96" s="41">
        <v>32.799999999999997</v>
      </c>
      <c r="CL96" s="41">
        <v>29.9</v>
      </c>
      <c r="CM96" s="41">
        <v>27.3</v>
      </c>
      <c r="CN96" s="41">
        <v>64.8</v>
      </c>
      <c r="CO96" s="43">
        <v>9.1644243769078511</v>
      </c>
      <c r="CP96" s="43">
        <v>19.427448940956719</v>
      </c>
      <c r="CQ96" s="27"/>
      <c r="CR96" s="43">
        <v>5.6918588728434329</v>
      </c>
      <c r="CS96" s="43">
        <v>15.693825220137938</v>
      </c>
      <c r="CT96" s="31">
        <v>13.089667587249041</v>
      </c>
      <c r="CU96" s="31">
        <v>-4.3367423357358179</v>
      </c>
      <c r="CV96" s="31">
        <v>-1.5837104072398251</v>
      </c>
      <c r="CW96" s="31">
        <v>-6.6313071679001236</v>
      </c>
      <c r="CX96" s="31">
        <v>12.573789925284075</v>
      </c>
      <c r="CY96" s="31">
        <v>4.0139276157511468</v>
      </c>
      <c r="CZ96" s="41">
        <v>9.4</v>
      </c>
      <c r="DA96" s="41">
        <v>6.2</v>
      </c>
      <c r="DB96" s="41">
        <v>20.7</v>
      </c>
      <c r="DC96" s="43">
        <v>14.945029391706255</v>
      </c>
      <c r="DE96" s="31">
        <v>14.4215530903328</v>
      </c>
      <c r="DF96" s="43">
        <v>2.9197153204467501</v>
      </c>
      <c r="DG96" s="43">
        <v>17.376160446115996</v>
      </c>
      <c r="DH96" s="43">
        <v>34.938797758048132</v>
      </c>
      <c r="DI96" s="43">
        <v>31.254560060586567</v>
      </c>
      <c r="DJ96" s="41">
        <v>0</v>
      </c>
      <c r="DK96" s="41">
        <v>19.100000000000001</v>
      </c>
      <c r="DL96" s="41">
        <v>11.9</v>
      </c>
      <c r="DR96" s="43">
        <v>2.3483281431274481</v>
      </c>
      <c r="DS96" s="43">
        <v>6.21471861714494</v>
      </c>
      <c r="DU96" s="43">
        <v>6.5626981462632736</v>
      </c>
      <c r="DV96" s="43">
        <v>13.072757203282734</v>
      </c>
      <c r="DW96" s="43">
        <v>10.638297872340436</v>
      </c>
      <c r="DX96" s="41">
        <v>9</v>
      </c>
      <c r="EC96" s="31">
        <v>-8.1715851323694437</v>
      </c>
      <c r="ED96" s="31">
        <v>7.5875398604777837</v>
      </c>
      <c r="EE96" s="31">
        <v>5.331452953145515</v>
      </c>
      <c r="EF96" s="31">
        <v>18.944454999156825</v>
      </c>
      <c r="EG96" s="41">
        <v>30.2</v>
      </c>
      <c r="EH96" s="41">
        <v>39.299999999999997</v>
      </c>
      <c r="EJ96" s="31">
        <v>9.4</v>
      </c>
      <c r="EK96" s="31">
        <v>6.2</v>
      </c>
      <c r="EL96" s="43">
        <v>2.0000025515629645</v>
      </c>
      <c r="EM96" s="41">
        <v>10.9</v>
      </c>
      <c r="ER96" s="31">
        <v>2.6834699727880689</v>
      </c>
      <c r="ES96" s="43">
        <v>9.8986262283984683</v>
      </c>
      <c r="ET96" s="41">
        <v>39.6</v>
      </c>
      <c r="EU96" s="41">
        <v>18</v>
      </c>
      <c r="EW96" s="43">
        <v>1.2090078525931298</v>
      </c>
      <c r="EX96" s="43">
        <v>6.1386926698001085</v>
      </c>
      <c r="EY96" s="41">
        <v>13</v>
      </c>
      <c r="FA96" s="41">
        <v>13.8</v>
      </c>
      <c r="FB96" s="41">
        <v>1.6</v>
      </c>
      <c r="FE96" s="41">
        <v>13.4</v>
      </c>
      <c r="FF96" s="41">
        <v>9</v>
      </c>
      <c r="FG96" s="31">
        <v>-13.252934908129605</v>
      </c>
      <c r="FH96" s="31">
        <v>2.5534441805225461</v>
      </c>
      <c r="FI96" s="31">
        <v>-5.5203721682847915</v>
      </c>
      <c r="FJ96" s="31">
        <v>8.0487582984509576</v>
      </c>
      <c r="FK96" s="31">
        <v>12.331973716161437</v>
      </c>
      <c r="FL96" s="31">
        <v>23.866859866318894</v>
      </c>
      <c r="FM96" s="31">
        <v>34.311696102669913</v>
      </c>
      <c r="FN96" s="41">
        <v>75.400000000000006</v>
      </c>
      <c r="FO96" s="31">
        <v>18.2</v>
      </c>
      <c r="FP96" s="31">
        <v>-3.983516483516472</v>
      </c>
      <c r="FQ96" s="31">
        <v>-0.9615384615384639</v>
      </c>
      <c r="FR96" s="31">
        <v>7.6261663119935506</v>
      </c>
      <c r="FS96" s="31">
        <v>-6.2622944417066222</v>
      </c>
      <c r="FT96" s="31">
        <v>-4.2706442831215936</v>
      </c>
      <c r="FU96" s="31">
        <v>-13.812995703197974</v>
      </c>
      <c r="FV96" s="31">
        <v>-11.857220860276836</v>
      </c>
      <c r="FW96" s="31">
        <v>-1.8755631946066831</v>
      </c>
      <c r="FX96" s="31">
        <v>2.3150578636665817</v>
      </c>
      <c r="FZ96" s="31">
        <f>AVERAGE(FV96,FX96,FY96)</f>
        <v>-4.7710814983051275</v>
      </c>
      <c r="GA96" s="41">
        <v>4.7</v>
      </c>
      <c r="GB96" s="31">
        <v>-29.879642631197253</v>
      </c>
      <c r="GC96" s="31">
        <v>198</v>
      </c>
      <c r="GD96" s="41">
        <v>3.2</v>
      </c>
      <c r="GE96" s="43">
        <v>3.4666499233319983</v>
      </c>
      <c r="GF96" s="43">
        <v>-4.1300000000003916</v>
      </c>
      <c r="GG96" s="43">
        <v>0.4489999999999682</v>
      </c>
      <c r="GI96" s="41">
        <v>0.6</v>
      </c>
      <c r="GJ96" s="41">
        <v>12.9</v>
      </c>
      <c r="GK96" s="41">
        <v>68.5</v>
      </c>
      <c r="GM96" s="41">
        <v>14.4</v>
      </c>
      <c r="GN96" s="41">
        <v>18.8</v>
      </c>
      <c r="GO96" s="41">
        <v>14.3</v>
      </c>
      <c r="GP96" s="31">
        <v>-12.976414970924882</v>
      </c>
      <c r="GQ96" s="31">
        <v>-6.5028758027317064</v>
      </c>
      <c r="GR96" s="31">
        <v>9.9061847087205219</v>
      </c>
      <c r="GS96" s="31">
        <v>-21.701061006144737</v>
      </c>
      <c r="GT96" s="31">
        <v>-0.66476201558804349</v>
      </c>
      <c r="GU96" s="31">
        <v>-14.687176329802355</v>
      </c>
      <c r="GV96" s="31">
        <v>3.2991372771572118</v>
      </c>
      <c r="GW96" s="31">
        <v>-2.8417725135249428</v>
      </c>
      <c r="GX96" s="43">
        <v>1.2102907223299535</v>
      </c>
      <c r="GY96" s="43">
        <v>9.1999999999997826</v>
      </c>
      <c r="HA96" s="43">
        <v>6.8726645152409036</v>
      </c>
      <c r="HB96" s="43">
        <v>13.759413820730519</v>
      </c>
      <c r="HC96" s="43">
        <v>36.099994721738419</v>
      </c>
      <c r="HD96" s="43">
        <v>29.999996606289042</v>
      </c>
      <c r="HE96" s="43">
        <v>22.456344781933439</v>
      </c>
      <c r="HF96" s="41">
        <v>7.6</v>
      </c>
      <c r="HH96" s="31">
        <v>-4.2428105964017586</v>
      </c>
      <c r="HI96" s="31">
        <v>0.96224414906629363</v>
      </c>
      <c r="HJ96" s="31">
        <v>6.8220540343607983</v>
      </c>
      <c r="HK96" s="31">
        <v>1.653745891148761</v>
      </c>
      <c r="HL96" s="31">
        <v>19.41250449553112</v>
      </c>
      <c r="HM96" s="31">
        <v>71.430660608337831</v>
      </c>
      <c r="HN96" s="43">
        <v>49.448630959502268</v>
      </c>
      <c r="HO96" s="41">
        <v>100</v>
      </c>
      <c r="HP96" s="41">
        <v>376.4</v>
      </c>
      <c r="HQ96" s="31">
        <v>2.7972027972028037</v>
      </c>
      <c r="HR96" s="31">
        <v>2.0215633423180592</v>
      </c>
      <c r="HS96" s="31">
        <v>1.1074197120708749</v>
      </c>
      <c r="HT96" s="31">
        <v>0</v>
      </c>
      <c r="HU96" s="41">
        <v>63.5</v>
      </c>
      <c r="HV96" s="41">
        <v>55.3</v>
      </c>
      <c r="HW96" s="41">
        <v>63.6</v>
      </c>
      <c r="HX96" s="41">
        <v>4.8</v>
      </c>
      <c r="HY96" s="31">
        <v>5.8823529411764941</v>
      </c>
      <c r="HZ96" s="31">
        <v>4.7244094488189115</v>
      </c>
      <c r="IA96" s="31">
        <v>-1.6393442622950727</v>
      </c>
      <c r="IB96" s="31">
        <v>7.2000000000000064</v>
      </c>
      <c r="IC96" s="31">
        <v>2.34375</v>
      </c>
      <c r="ID96" s="41">
        <v>21.4</v>
      </c>
      <c r="IE96" s="41">
        <v>28.2</v>
      </c>
      <c r="IF96" s="41">
        <v>31.4</v>
      </c>
      <c r="IG96" s="41">
        <v>12.5</v>
      </c>
      <c r="IJ96" s="43">
        <v>11.729059632140558</v>
      </c>
      <c r="IL96" s="41">
        <v>18.8</v>
      </c>
      <c r="IM96" s="68">
        <f t="shared" ref="IM96:IM102" si="23">AVERAGE(C96:IL96)</f>
        <v>15.02389560080608</v>
      </c>
      <c r="IN96" s="27">
        <f t="shared" ref="IN96:IN102" si="24">VAR($C96:$IL96)</f>
        <v>1561.1472987604973</v>
      </c>
      <c r="IO96" s="27">
        <f t="shared" ref="IO96:IO102" si="25">STDEV($C96:$IL96)</f>
        <v>39.511356579602491</v>
      </c>
      <c r="IP96" s="27">
        <f>AVERAGE($C$48:$IR$51)</f>
        <v>596.21043412032554</v>
      </c>
    </row>
    <row r="97" spans="1:253" s="19" customFormat="1" ht="13.15" x14ac:dyDescent="0.4">
      <c r="B97" s="19" t="s">
        <v>6</v>
      </c>
      <c r="C97" s="27"/>
      <c r="D97" s="41">
        <v>9.1999999999999993</v>
      </c>
      <c r="E97" s="27"/>
      <c r="F97" s="31">
        <v>3.3333333333333326</v>
      </c>
      <c r="G97" s="31">
        <v>31.034482758620697</v>
      </c>
      <c r="H97" s="31">
        <v>16.266666666666669</v>
      </c>
      <c r="I97" s="31">
        <v>44.633988875645599</v>
      </c>
      <c r="J97" s="31">
        <v>-0.42439794709832135</v>
      </c>
      <c r="K97" s="27"/>
      <c r="L97" s="27"/>
      <c r="M97" s="27"/>
      <c r="O97" s="41">
        <v>14.6</v>
      </c>
      <c r="P97" s="27"/>
      <c r="Q97" s="31">
        <v>5.7758620689655196</v>
      </c>
      <c r="R97" s="31">
        <v>-9.1342876618950086</v>
      </c>
      <c r="S97" s="31">
        <v>10.7</v>
      </c>
      <c r="T97" s="31">
        <v>-2.2067014107152896</v>
      </c>
      <c r="U97" s="31">
        <v>3.8880763314909599</v>
      </c>
      <c r="V97" s="31">
        <v>42.78075483174112</v>
      </c>
      <c r="W97" s="31">
        <v>62.376271841975907</v>
      </c>
      <c r="X97" s="27"/>
      <c r="Y97" s="27"/>
      <c r="Z97" s="41">
        <v>2.5</v>
      </c>
      <c r="AA97" s="41">
        <v>7.1</v>
      </c>
      <c r="AB97" s="41">
        <v>4.2</v>
      </c>
      <c r="AC97" s="27"/>
      <c r="AD97" s="27"/>
      <c r="AE97" s="41">
        <v>14.7</v>
      </c>
      <c r="AF97" s="31">
        <v>-5.4065775207806306</v>
      </c>
      <c r="AG97" s="31">
        <v>-5.0920245398772943</v>
      </c>
      <c r="AH97" s="31">
        <v>7.3822558759653383</v>
      </c>
      <c r="AI97" s="31">
        <v>33.230831404396831</v>
      </c>
      <c r="AJ97" s="31">
        <v>9.6061219514236846</v>
      </c>
      <c r="AK97" s="31">
        <v>30.012863198965672</v>
      </c>
      <c r="AL97" s="31">
        <v>19.7</v>
      </c>
      <c r="AM97" s="31">
        <v>42.33241505968779</v>
      </c>
      <c r="AN97" s="31">
        <v>0</v>
      </c>
      <c r="AO97" s="31">
        <v>0</v>
      </c>
      <c r="AP97" s="31">
        <v>-4.2145593869731766</v>
      </c>
      <c r="AQ97" s="31">
        <v>-21.560514086781534</v>
      </c>
      <c r="AR97" s="31">
        <v>26.527177311906893</v>
      </c>
      <c r="AS97" s="43">
        <v>0.78201368523949877</v>
      </c>
      <c r="AT97" s="43">
        <v>27.415255566329471</v>
      </c>
      <c r="AU97" s="27"/>
      <c r="AV97" s="27"/>
      <c r="AW97" s="27"/>
      <c r="AX97" s="31">
        <v>1.9953463083744309</v>
      </c>
      <c r="AY97" s="31">
        <v>8.9058535408334567</v>
      </c>
      <c r="AZ97" s="41">
        <v>37.1</v>
      </c>
      <c r="BA97" s="43">
        <v>8.6816720257236017</v>
      </c>
      <c r="BB97" s="41">
        <v>4.5</v>
      </c>
      <c r="BC97" s="27"/>
      <c r="BD97" s="27"/>
      <c r="BE97" s="27"/>
      <c r="BF97" s="27"/>
      <c r="BG97" s="41">
        <v>1.6</v>
      </c>
      <c r="BH97" s="31">
        <v>7.3789711196765673</v>
      </c>
      <c r="BI97" s="41">
        <v>21.7</v>
      </c>
      <c r="BJ97" s="41">
        <v>27.4</v>
      </c>
      <c r="BK97" s="27"/>
      <c r="BL97" s="41">
        <v>13</v>
      </c>
      <c r="BM97" s="41">
        <v>30.6</v>
      </c>
      <c r="BN97" s="31">
        <v>1.5564801972568931</v>
      </c>
      <c r="BO97" s="31">
        <v>14.9</v>
      </c>
      <c r="BP97" s="27"/>
      <c r="BQ97" s="27"/>
      <c r="BR97" s="27"/>
      <c r="BS97" s="41">
        <v>9.6</v>
      </c>
      <c r="BT97" s="43">
        <v>20.167807972423915</v>
      </c>
      <c r="BU97" s="43">
        <v>5.9000000000000581</v>
      </c>
      <c r="BV97" s="41">
        <v>4.0999999999999996</v>
      </c>
      <c r="BW97" s="41">
        <v>22.1</v>
      </c>
      <c r="BX97" s="43">
        <v>13.444751817855998</v>
      </c>
      <c r="BY97" s="43">
        <v>13.284821344371508</v>
      </c>
      <c r="BZ97" s="43">
        <v>7.8947171861839989</v>
      </c>
      <c r="CA97" s="43">
        <v>10.810844048038994</v>
      </c>
      <c r="CB97" s="43">
        <v>10.305440669829693</v>
      </c>
      <c r="CC97" s="31">
        <v>-7.208318733436311</v>
      </c>
      <c r="CD97" s="31">
        <v>0.3714026052711254</v>
      </c>
      <c r="CE97" s="31">
        <v>-10.353210272003842</v>
      </c>
      <c r="CF97" s="31">
        <v>-3.5826928351346932</v>
      </c>
      <c r="CG97" s="31">
        <v>23.293921240060577</v>
      </c>
      <c r="CH97" s="31">
        <v>-11.34463114322817</v>
      </c>
      <c r="CI97" s="27"/>
      <c r="CJ97" s="41">
        <v>3.2</v>
      </c>
      <c r="CK97" s="41">
        <v>10.8</v>
      </c>
      <c r="CL97" s="41">
        <v>30.3</v>
      </c>
      <c r="CM97" s="41">
        <v>28.3</v>
      </c>
      <c r="CN97" s="41">
        <v>41.9</v>
      </c>
      <c r="CO97" s="43">
        <v>8.8888890659470849</v>
      </c>
      <c r="CP97" s="43">
        <v>8.4872160243569663</v>
      </c>
      <c r="CQ97" s="27"/>
      <c r="CR97" s="43">
        <v>9.3778430837725413</v>
      </c>
      <c r="CS97" s="43">
        <v>15.286992239403109</v>
      </c>
      <c r="CT97" s="31">
        <v>15.140180955206171</v>
      </c>
      <c r="CU97" s="31">
        <v>-11.377768035614567</v>
      </c>
      <c r="CV97" s="31">
        <v>0.11494252873562566</v>
      </c>
      <c r="CW97" s="31">
        <v>10.977256823227783</v>
      </c>
      <c r="CX97" s="31">
        <v>8.089673667393825</v>
      </c>
      <c r="CY97" s="31">
        <v>5.0003100278235353</v>
      </c>
      <c r="CZ97" s="41">
        <v>7</v>
      </c>
      <c r="DA97" s="41">
        <v>58</v>
      </c>
      <c r="DB97" s="41">
        <v>3.8</v>
      </c>
      <c r="DC97" s="43">
        <v>11.392452420607118</v>
      </c>
      <c r="DE97" s="31">
        <v>1.6620498614958539</v>
      </c>
      <c r="DF97" s="43">
        <v>5.9101579815284087</v>
      </c>
      <c r="DG97" s="43">
        <v>9.7936415613706131</v>
      </c>
      <c r="DH97" s="43">
        <v>28.714946632909339</v>
      </c>
      <c r="DI97" s="43">
        <v>29.699953487637892</v>
      </c>
      <c r="DJ97" s="41">
        <v>-0.2</v>
      </c>
      <c r="DK97" s="41">
        <v>27.3</v>
      </c>
      <c r="DL97" s="41">
        <v>6.7</v>
      </c>
      <c r="DR97" s="43">
        <v>2.3483333751561997</v>
      </c>
      <c r="DS97" s="43">
        <v>7.2815693587318746</v>
      </c>
      <c r="DU97" s="43">
        <v>13.982947364106938</v>
      </c>
      <c r="DV97" s="43">
        <v>19.189519516985492</v>
      </c>
      <c r="DW97" s="43">
        <v>14.182692307692285</v>
      </c>
      <c r="DX97" s="41">
        <v>4.9000000000000004</v>
      </c>
      <c r="EC97" s="31">
        <v>4.5150501672239288E-2</v>
      </c>
      <c r="ED97" s="31">
        <v>-1.9941648489686727</v>
      </c>
      <c r="EE97" s="31">
        <v>1.3329636545510415</v>
      </c>
      <c r="EF97" s="41">
        <v>26.5</v>
      </c>
      <c r="EG97" s="41">
        <v>23.5</v>
      </c>
      <c r="EH97" s="41">
        <v>31.3</v>
      </c>
      <c r="EJ97" s="31">
        <v>12.5</v>
      </c>
      <c r="EK97" s="31">
        <v>12.4</v>
      </c>
      <c r="EL97" s="43">
        <v>4.2000695513886797</v>
      </c>
      <c r="EM97" s="41">
        <v>-1.7</v>
      </c>
      <c r="ER97" s="31">
        <v>10.490181390476515</v>
      </c>
      <c r="ES97" s="43">
        <v>7.3249999032855397</v>
      </c>
      <c r="ET97" s="41">
        <v>5.5</v>
      </c>
      <c r="EU97" s="41">
        <v>13.7</v>
      </c>
      <c r="EW97" s="43">
        <v>4.4854124158811848</v>
      </c>
      <c r="EX97" s="43">
        <v>8.2670469701159579</v>
      </c>
      <c r="EY97" s="41">
        <v>10.8</v>
      </c>
      <c r="FA97" s="41">
        <v>7.3</v>
      </c>
      <c r="FB97" s="41">
        <v>1</v>
      </c>
      <c r="FE97" s="41">
        <v>20.3</v>
      </c>
      <c r="FF97" s="41">
        <v>7.3</v>
      </c>
      <c r="FG97" s="31">
        <v>10.136097874882116</v>
      </c>
      <c r="FI97" s="31">
        <v>-1.7949717514124277</v>
      </c>
      <c r="FJ97" s="31">
        <v>15.819696625349495</v>
      </c>
      <c r="FK97" s="31">
        <v>18.41466573353236</v>
      </c>
      <c r="FL97" s="31">
        <v>40.942119517608766</v>
      </c>
      <c r="FM97" s="31">
        <v>68.405335517329505</v>
      </c>
      <c r="FN97" s="41">
        <v>64.5</v>
      </c>
      <c r="FO97" s="31">
        <v>13.1</v>
      </c>
      <c r="FP97" s="31">
        <v>-9.1559370529327673</v>
      </c>
      <c r="FQ97" s="31">
        <v>-2.1035598705501575</v>
      </c>
      <c r="FR97" s="31">
        <v>7.9797506735783319</v>
      </c>
      <c r="FS97" s="31">
        <v>-0.45826695651802196</v>
      </c>
      <c r="FT97" s="31">
        <v>0</v>
      </c>
      <c r="FU97" s="31">
        <v>-8.4013934570484565</v>
      </c>
      <c r="FV97" s="31">
        <v>-5.7354013589682173</v>
      </c>
      <c r="FW97" s="31">
        <v>10.701015739449559</v>
      </c>
      <c r="FX97" s="31">
        <v>4.1939939057475213</v>
      </c>
      <c r="FZ97" s="31">
        <f>AVERAGE(FV97,FX97,FY97)</f>
        <v>-0.77070372661034803</v>
      </c>
      <c r="GA97" s="41">
        <v>-0.3</v>
      </c>
      <c r="GB97" s="31">
        <v>-2.6942952292243527</v>
      </c>
      <c r="GC97" s="31">
        <v>47.7</v>
      </c>
      <c r="GD97" s="41">
        <v>0.1</v>
      </c>
      <c r="GE97" s="43">
        <v>9.6219991876227713</v>
      </c>
      <c r="GF97" s="43">
        <v>-1.8229999999995674</v>
      </c>
      <c r="GG97" s="43">
        <v>0.32499999999999113</v>
      </c>
      <c r="GI97" s="41">
        <v>2.7</v>
      </c>
      <c r="GJ97" s="41">
        <v>23.4</v>
      </c>
      <c r="GK97" s="41">
        <v>66.599999999999994</v>
      </c>
      <c r="GM97" s="41">
        <v>12.6</v>
      </c>
      <c r="GN97" s="41">
        <v>16.2</v>
      </c>
      <c r="GO97" s="41">
        <v>15.6</v>
      </c>
      <c r="GP97" s="31">
        <v>-1.1422365852698395</v>
      </c>
      <c r="GQ97" s="31">
        <v>-3.5702209734982095</v>
      </c>
      <c r="GR97" s="31">
        <v>11.337837347658997</v>
      </c>
      <c r="GS97" s="31">
        <v>0.54307036518917817</v>
      </c>
      <c r="GT97" s="31">
        <v>-3.3855530670205942</v>
      </c>
      <c r="GU97" s="31">
        <v>1.5183637167024981</v>
      </c>
      <c r="GV97" s="31">
        <v>-1.999487752440503</v>
      </c>
      <c r="GW97" s="31">
        <v>2.8412996879050705</v>
      </c>
      <c r="GX97" s="43">
        <v>1.2456413563743358</v>
      </c>
      <c r="GY97" s="43">
        <v>10.619469026548778</v>
      </c>
      <c r="HA97" s="43">
        <v>11.615168176332087</v>
      </c>
      <c r="HB97" s="43">
        <v>30.204874973522717</v>
      </c>
      <c r="HC97" s="43">
        <v>33.300001579739515</v>
      </c>
      <c r="HD97" s="43">
        <v>31.200003132656246</v>
      </c>
      <c r="HE97" s="43">
        <v>1.4178926181209206</v>
      </c>
      <c r="HF97" s="41">
        <v>7.7</v>
      </c>
      <c r="HH97" s="31">
        <v>2.1081440934980433</v>
      </c>
      <c r="HI97" s="31">
        <v>2.1646070592036049</v>
      </c>
      <c r="HJ97" s="31">
        <v>7.47691549204729</v>
      </c>
      <c r="HK97" s="31">
        <v>-0.60096307027083451</v>
      </c>
      <c r="HL97" s="31">
        <v>17.160066667354684</v>
      </c>
      <c r="HM97" s="31">
        <v>110.6</v>
      </c>
      <c r="HN97" s="43">
        <v>94.951465336077334</v>
      </c>
      <c r="HO97" s="41">
        <v>150</v>
      </c>
      <c r="HP97" s="41">
        <v>80.2</v>
      </c>
      <c r="HQ97" s="31">
        <v>-0.56689342403628118</v>
      </c>
      <c r="HR97" s="31">
        <v>34.214002642007912</v>
      </c>
      <c r="HS97" s="31">
        <v>9.5290251916757978</v>
      </c>
      <c r="HT97" s="31">
        <v>0</v>
      </c>
      <c r="HU97" s="41">
        <v>34</v>
      </c>
      <c r="HV97" s="41">
        <v>72.2</v>
      </c>
      <c r="HW97" s="41">
        <v>62.2</v>
      </c>
      <c r="HX97" s="41">
        <v>4.4000000000000004</v>
      </c>
      <c r="HY97" s="31">
        <v>3.7037037037036979</v>
      </c>
      <c r="HZ97" s="31">
        <v>-5.2631578947368478</v>
      </c>
      <c r="IA97" s="31">
        <v>-1.6666666666666607</v>
      </c>
      <c r="IB97" s="31">
        <v>8.9552238805970177</v>
      </c>
      <c r="IC97" s="31">
        <v>-12.213740458015266</v>
      </c>
      <c r="ID97" s="41">
        <v>16.2</v>
      </c>
      <c r="IE97" s="41">
        <v>29.4</v>
      </c>
      <c r="IF97" s="41">
        <v>38.1</v>
      </c>
      <c r="IG97" s="41">
        <v>22.4</v>
      </c>
      <c r="IJ97" s="43">
        <v>13.997042878265381</v>
      </c>
      <c r="IL97" s="41">
        <v>31.3</v>
      </c>
      <c r="IM97" s="68">
        <f t="shared" si="23"/>
        <v>14.267198897865288</v>
      </c>
      <c r="IN97" s="27">
        <f t="shared" si="24"/>
        <v>469.21099495642227</v>
      </c>
      <c r="IO97" s="27">
        <f t="shared" si="25"/>
        <v>21.661278700862105</v>
      </c>
      <c r="IP97" s="27">
        <f>VAR($C$48:$IR$51)</f>
        <v>789888.38463365962</v>
      </c>
    </row>
    <row r="98" spans="1:253" s="19" customFormat="1" ht="13.15" x14ac:dyDescent="0.4">
      <c r="B98" s="19" t="s">
        <v>7</v>
      </c>
      <c r="C98" s="25">
        <v>-0.2</v>
      </c>
      <c r="D98" s="25">
        <v>9.3000000000000007</v>
      </c>
      <c r="E98" s="28"/>
      <c r="F98" s="42">
        <v>4.6875</v>
      </c>
      <c r="G98" s="42">
        <v>39.473684210526315</v>
      </c>
      <c r="H98" s="42">
        <v>7.5688073394495348</v>
      </c>
      <c r="I98" s="42">
        <v>31.93640874208117</v>
      </c>
      <c r="J98" s="42">
        <v>-0.31717712359994749</v>
      </c>
      <c r="K98" s="28"/>
      <c r="L98" s="28"/>
      <c r="M98" s="28"/>
      <c r="N98" s="29"/>
      <c r="O98" s="25">
        <v>16</v>
      </c>
      <c r="P98" s="28"/>
      <c r="Q98" s="42">
        <v>17.359413202933982</v>
      </c>
      <c r="R98" s="42">
        <v>-12.978244561140292</v>
      </c>
      <c r="S98" s="42">
        <v>-4.1365518481730819</v>
      </c>
      <c r="T98" s="42">
        <v>-10.743001331285932</v>
      </c>
      <c r="U98" s="42">
        <v>7.6389500520975471</v>
      </c>
      <c r="V98" s="42">
        <v>32.209706193634716</v>
      </c>
      <c r="W98" s="42">
        <v>80.487799045179059</v>
      </c>
      <c r="X98" s="28"/>
      <c r="Y98" s="28"/>
      <c r="Z98" s="25">
        <v>6.4</v>
      </c>
      <c r="AA98" s="25">
        <v>-2.7</v>
      </c>
      <c r="AB98" s="25">
        <v>4.3</v>
      </c>
      <c r="AC98" s="25">
        <v>15.1</v>
      </c>
      <c r="AD98" s="25">
        <v>13.3</v>
      </c>
      <c r="AE98" s="25">
        <v>13.2</v>
      </c>
      <c r="AF98" s="42">
        <v>-5.3793841216474361</v>
      </c>
      <c r="AG98" s="42">
        <v>6.3994828700711102</v>
      </c>
      <c r="AH98" s="42">
        <v>-5.1788002697353281</v>
      </c>
      <c r="AI98" s="42">
        <v>5.4776421294678705</v>
      </c>
      <c r="AJ98" s="42">
        <v>27.707380456355985</v>
      </c>
      <c r="AK98" s="42">
        <v>20.755102625795747</v>
      </c>
      <c r="AL98" s="42">
        <v>9.9</v>
      </c>
      <c r="AM98" s="42">
        <v>-13.548387096774183</v>
      </c>
      <c r="AN98" s="42">
        <v>2.798232695139899</v>
      </c>
      <c r="AO98" s="42">
        <v>0</v>
      </c>
      <c r="AP98" s="42">
        <v>-1.866666666666674</v>
      </c>
      <c r="AQ98" s="42">
        <v>-12.164291057188697</v>
      </c>
      <c r="AR98" s="42">
        <v>26.597588810523138</v>
      </c>
      <c r="AS98" s="59">
        <v>3.4535269460223028</v>
      </c>
      <c r="AT98" s="59">
        <v>29.000442501249974</v>
      </c>
      <c r="AU98" s="28"/>
      <c r="AV98" s="28"/>
      <c r="AW98" s="28"/>
      <c r="AX98" s="42">
        <v>1.312238648306679</v>
      </c>
      <c r="AY98" s="25">
        <v>18.100000000000001</v>
      </c>
      <c r="AZ98" s="25">
        <v>90.1</v>
      </c>
      <c r="BA98" s="59">
        <v>7.3890889184714332</v>
      </c>
      <c r="BB98" s="25">
        <v>0.7</v>
      </c>
      <c r="BC98" s="28"/>
      <c r="BD98" s="28"/>
      <c r="BE98" s="28"/>
      <c r="BF98" s="28"/>
      <c r="BG98" s="25">
        <v>0.1</v>
      </c>
      <c r="BH98" s="25">
        <v>21.7</v>
      </c>
      <c r="BI98" s="25">
        <v>7.5</v>
      </c>
      <c r="BJ98" s="25">
        <v>51.5</v>
      </c>
      <c r="BK98" s="28"/>
      <c r="BL98" s="25">
        <v>16.399999999999999</v>
      </c>
      <c r="BM98" s="25">
        <v>36.1</v>
      </c>
      <c r="BN98" s="42">
        <v>-8.5280728376327826</v>
      </c>
      <c r="BO98" s="42">
        <v>16</v>
      </c>
      <c r="BP98" s="28"/>
      <c r="BQ98" s="28"/>
      <c r="BR98" s="28"/>
      <c r="BS98" s="25">
        <v>5.2</v>
      </c>
      <c r="BT98" s="59">
        <v>13.85049161437029</v>
      </c>
      <c r="BU98" s="59">
        <v>7.2999999999999021</v>
      </c>
      <c r="BV98" s="25">
        <v>2.2999999999999998</v>
      </c>
      <c r="BW98" s="25">
        <v>18.3</v>
      </c>
      <c r="BX98" s="59">
        <v>26.399182688524409</v>
      </c>
      <c r="BY98" s="59">
        <v>-8.459734250179249</v>
      </c>
      <c r="BZ98" s="59">
        <v>7.317056286046868</v>
      </c>
      <c r="CA98" s="59">
        <v>17.073158068191951</v>
      </c>
      <c r="CB98" s="59">
        <v>24.565416076500163</v>
      </c>
      <c r="CC98" s="42">
        <v>-7.627339499311252</v>
      </c>
      <c r="CD98" s="42">
        <v>0.49377350404134429</v>
      </c>
      <c r="CE98" s="42">
        <v>-12.681342195539703</v>
      </c>
      <c r="CF98" s="42">
        <v>23.031626152256845</v>
      </c>
      <c r="CG98" s="42">
        <v>-1.0921675837825551</v>
      </c>
      <c r="CH98" s="42">
        <v>-2.0198651540059176</v>
      </c>
      <c r="CI98" s="28"/>
      <c r="CJ98" s="25">
        <v>19.2</v>
      </c>
      <c r="CK98" s="25">
        <v>10.3</v>
      </c>
      <c r="CL98" s="25">
        <v>26</v>
      </c>
      <c r="CM98" s="25">
        <v>-37.9</v>
      </c>
      <c r="CN98" s="25">
        <v>16.5</v>
      </c>
      <c r="CO98" s="59">
        <v>20.804985638191983</v>
      </c>
      <c r="CP98" s="59">
        <v>29.011290180220893</v>
      </c>
      <c r="CQ98" s="28"/>
      <c r="CR98" s="59">
        <v>6.5364987225608049</v>
      </c>
      <c r="CS98" s="59">
        <v>12.444690155606658</v>
      </c>
      <c r="CT98" s="42">
        <v>13.714702771313721</v>
      </c>
      <c r="CU98" s="42">
        <v>0.20058136795785961</v>
      </c>
      <c r="CV98" s="42">
        <v>14.92537313432836</v>
      </c>
      <c r="CW98" s="42">
        <v>4.3048504298221184</v>
      </c>
      <c r="CX98" s="42">
        <v>1.4172466196489004</v>
      </c>
      <c r="CY98" s="42">
        <v>3.7574230913367397</v>
      </c>
      <c r="CZ98" s="25">
        <v>6.2</v>
      </c>
      <c r="DA98" s="25">
        <v>20.7</v>
      </c>
      <c r="DB98" s="25">
        <v>11.5</v>
      </c>
      <c r="DC98" s="59">
        <v>27.083279634771024</v>
      </c>
      <c r="DD98" s="29"/>
      <c r="DE98" s="42">
        <v>3.1335149863760168</v>
      </c>
      <c r="DF98" s="59">
        <v>6.2499933109292458</v>
      </c>
      <c r="DG98" s="59">
        <v>11.191023438929475</v>
      </c>
      <c r="DH98" s="59">
        <v>17.983673128573997</v>
      </c>
      <c r="DI98" s="59">
        <v>24.40002655612745</v>
      </c>
      <c r="DJ98" s="25">
        <v>6.7</v>
      </c>
      <c r="DK98" s="25">
        <v>46</v>
      </c>
      <c r="DL98" s="25">
        <v>5.8</v>
      </c>
      <c r="DM98" s="29"/>
      <c r="DN98" s="29"/>
      <c r="DO98" s="29"/>
      <c r="DP98" s="29"/>
      <c r="DQ98" s="29"/>
      <c r="DR98" s="59">
        <v>5.8317441963878212</v>
      </c>
      <c r="DS98" s="59">
        <v>11.613871040942916</v>
      </c>
      <c r="DT98" s="29"/>
      <c r="DU98" s="59">
        <v>18.27827341439912</v>
      </c>
      <c r="DV98" s="59">
        <v>12</v>
      </c>
      <c r="DW98" s="59">
        <v>25.052631578947349</v>
      </c>
      <c r="DX98" s="25">
        <v>4.8</v>
      </c>
      <c r="DY98" s="29"/>
      <c r="DZ98" s="29"/>
      <c r="EA98" s="29"/>
      <c r="EB98" s="29"/>
      <c r="EC98" s="42">
        <v>4.9822030450953001</v>
      </c>
      <c r="ED98" s="42">
        <v>-0.53898911599477384</v>
      </c>
      <c r="EE98" s="42">
        <v>-4.7656817455475178</v>
      </c>
      <c r="EF98" s="25">
        <v>27.9</v>
      </c>
      <c r="EG98" s="25">
        <v>11.8</v>
      </c>
      <c r="EH98" s="25">
        <v>9.8000000000000007</v>
      </c>
      <c r="EI98" s="29"/>
      <c r="EJ98" s="42">
        <v>10.5</v>
      </c>
      <c r="EK98" s="42">
        <v>7.7</v>
      </c>
      <c r="EL98" s="59">
        <v>17.694600644657594</v>
      </c>
      <c r="EM98" s="25">
        <v>34.5</v>
      </c>
      <c r="EN98" s="29"/>
      <c r="EO98" s="29"/>
      <c r="EP98" s="29"/>
      <c r="EQ98" s="29"/>
      <c r="ER98" s="42">
        <v>4.8215093567034186</v>
      </c>
      <c r="ES98" s="59">
        <v>24.3</v>
      </c>
      <c r="ET98" s="25">
        <v>5.4</v>
      </c>
      <c r="EU98" s="25">
        <v>14</v>
      </c>
      <c r="EV98" s="29"/>
      <c r="EW98" s="59">
        <v>7.7227253534301914</v>
      </c>
      <c r="EX98" s="59">
        <v>11.938230912240886</v>
      </c>
      <c r="EY98" s="25">
        <v>11.8</v>
      </c>
      <c r="EZ98" s="29"/>
      <c r="FA98" s="25">
        <v>4.3</v>
      </c>
      <c r="FB98" s="25">
        <v>-0.1</v>
      </c>
      <c r="FC98" s="29"/>
      <c r="FD98" s="29"/>
      <c r="FE98" s="25">
        <v>25.2</v>
      </c>
      <c r="FF98" s="25">
        <v>10.5</v>
      </c>
      <c r="FG98" s="42">
        <v>-14.810766005944581</v>
      </c>
      <c r="FH98" s="29"/>
      <c r="FI98" s="42">
        <v>-5.1285714285714299</v>
      </c>
      <c r="FJ98" s="42">
        <v>12.905631580043243</v>
      </c>
      <c r="FK98" s="42">
        <v>23.866859866318894</v>
      </c>
      <c r="FL98" s="42">
        <v>34.311696102669913</v>
      </c>
      <c r="FM98" s="42">
        <v>66.37063307397014</v>
      </c>
      <c r="FN98" s="25">
        <v>111.1</v>
      </c>
      <c r="FO98" s="42">
        <v>9</v>
      </c>
      <c r="FP98" s="42">
        <v>-3.7795275590551158</v>
      </c>
      <c r="FQ98" s="42">
        <v>2.9752066115702429</v>
      </c>
      <c r="FR98" s="42">
        <v>9.4</v>
      </c>
      <c r="FS98" s="42">
        <v>0</v>
      </c>
      <c r="FT98" s="42">
        <v>-5.1555186397615689</v>
      </c>
      <c r="FU98" s="42">
        <v>43.325158389536078</v>
      </c>
      <c r="FV98" s="42">
        <v>-14.588609051982138</v>
      </c>
      <c r="FW98" s="42">
        <v>1.2440642617763786</v>
      </c>
      <c r="FX98" s="42">
        <v>16.566516499907788</v>
      </c>
      <c r="FY98" s="29"/>
      <c r="FZ98" s="25">
        <v>1.5</v>
      </c>
      <c r="GA98" s="25">
        <v>-0.2</v>
      </c>
      <c r="GB98" s="42">
        <v>-5.0061840369393211</v>
      </c>
      <c r="GC98" s="42">
        <v>14.8</v>
      </c>
      <c r="GD98" s="25">
        <v>13.9</v>
      </c>
      <c r="GE98" s="59">
        <v>8.6991956475802432</v>
      </c>
      <c r="GF98" s="59">
        <v>0.4489999999999682</v>
      </c>
      <c r="GG98" s="59">
        <v>-1.75</v>
      </c>
      <c r="GH98" s="29"/>
      <c r="GI98" s="25">
        <v>6.3</v>
      </c>
      <c r="GJ98" s="25">
        <v>26.9</v>
      </c>
      <c r="GK98" s="25">
        <v>76.599999999999994</v>
      </c>
      <c r="GL98" s="29"/>
      <c r="GM98" s="25">
        <v>11.2</v>
      </c>
      <c r="GN98" s="25">
        <v>12.9</v>
      </c>
      <c r="GO98" s="25">
        <v>13.7</v>
      </c>
      <c r="GP98" s="42">
        <v>3.9837624453074496</v>
      </c>
      <c r="GQ98" s="42">
        <v>5.410122910125029</v>
      </c>
      <c r="GR98" s="42">
        <v>-3.5975641956655311</v>
      </c>
      <c r="GS98" s="42">
        <v>-7.2247673217156461</v>
      </c>
      <c r="GT98" s="42">
        <v>2.2536434775150536</v>
      </c>
      <c r="GU98" s="42">
        <v>0.11705827625240661</v>
      </c>
      <c r="GV98" s="42">
        <v>1.771929357236095</v>
      </c>
      <c r="GW98" s="42">
        <v>-1.3454696619642375</v>
      </c>
      <c r="GX98" s="59">
        <v>9.1999999999997826</v>
      </c>
      <c r="GY98" s="59">
        <v>26</v>
      </c>
      <c r="GZ98" s="29"/>
      <c r="HA98" s="59">
        <v>11.483643742912001</v>
      </c>
      <c r="HB98" s="59">
        <v>30.30000812074255</v>
      </c>
      <c r="HC98" s="59">
        <v>32.40000557165903</v>
      </c>
      <c r="HD98" s="59">
        <v>30.399996657226719</v>
      </c>
      <c r="HE98" s="59">
        <v>7.5055207886797648</v>
      </c>
      <c r="HF98" s="25">
        <v>10.8</v>
      </c>
      <c r="HG98" s="29"/>
      <c r="HH98" s="42">
        <v>-8.7945523036800815</v>
      </c>
      <c r="HI98" s="42">
        <v>0.77871768519298667</v>
      </c>
      <c r="HJ98" s="42">
        <v>0.6541672973798125</v>
      </c>
      <c r="HK98" s="42">
        <v>4.0004278934415023</v>
      </c>
      <c r="HL98" s="42">
        <v>33.812168149670555</v>
      </c>
      <c r="HM98" s="42">
        <v>36.4</v>
      </c>
      <c r="HN98" s="59">
        <v>99.203180459282208</v>
      </c>
      <c r="HO98" s="25">
        <v>16.7</v>
      </c>
      <c r="HP98" s="25">
        <v>15.9</v>
      </c>
      <c r="HQ98" s="42">
        <v>2.6225769669327219</v>
      </c>
      <c r="HR98" s="42">
        <v>-17.716535433070867</v>
      </c>
      <c r="HS98" s="42">
        <v>6.5</v>
      </c>
      <c r="HT98" s="42">
        <v>-1.9864420128631615</v>
      </c>
      <c r="HU98" s="25">
        <v>19</v>
      </c>
      <c r="HV98" s="25">
        <v>76.400000000000006</v>
      </c>
      <c r="HW98" s="25">
        <v>80.400000000000006</v>
      </c>
      <c r="HX98" s="25">
        <v>14</v>
      </c>
      <c r="HY98" s="42">
        <v>-4.46428571428571</v>
      </c>
      <c r="HZ98" s="42">
        <v>2.3809523809523947</v>
      </c>
      <c r="IA98" s="42">
        <v>32.203389830508456</v>
      </c>
      <c r="IB98" s="42">
        <v>-3.4246575342465779</v>
      </c>
      <c r="IC98" s="42">
        <v>-5.2173913043478182</v>
      </c>
      <c r="ID98" s="25">
        <v>9.6</v>
      </c>
      <c r="IE98" s="25">
        <v>84.5</v>
      </c>
      <c r="IF98" s="25">
        <v>60.8</v>
      </c>
      <c r="IG98" s="25">
        <v>31.1</v>
      </c>
      <c r="IH98" s="29"/>
      <c r="II98" s="29"/>
      <c r="IJ98" s="59">
        <v>12.4945957630783</v>
      </c>
      <c r="IK98" s="59">
        <v>2.5000225542669861</v>
      </c>
      <c r="IL98" s="25">
        <v>58</v>
      </c>
      <c r="IM98" s="79">
        <f t="shared" si="23"/>
        <v>13.665394647108581</v>
      </c>
      <c r="IN98" s="28">
        <f t="shared" si="24"/>
        <v>446.69157893301104</v>
      </c>
      <c r="IO98" s="28">
        <f t="shared" si="25"/>
        <v>21.135079345320921</v>
      </c>
      <c r="IP98" s="28">
        <f>STDEV($C$48:$IR$51)</f>
        <v>888.75665096451439</v>
      </c>
      <c r="IQ98" s="29"/>
      <c r="IR98" s="29"/>
      <c r="IS98" s="29"/>
    </row>
    <row r="99" spans="1:253" s="19" customFormat="1" ht="13.15" x14ac:dyDescent="0.4">
      <c r="B99" s="19" t="s">
        <v>8</v>
      </c>
      <c r="C99" s="25">
        <v>35.700000000000003</v>
      </c>
      <c r="D99" s="25">
        <v>25.9</v>
      </c>
      <c r="E99" s="28"/>
      <c r="F99" s="42">
        <v>-1.428571428571429</v>
      </c>
      <c r="G99" s="42">
        <v>55.660377358490578</v>
      </c>
      <c r="H99" s="42">
        <v>15.991471215351813</v>
      </c>
      <c r="I99" s="42">
        <v>-6.6806334500123743</v>
      </c>
      <c r="J99" s="42">
        <v>-0.84518245997813102</v>
      </c>
      <c r="K99" s="28"/>
      <c r="L99" s="28"/>
      <c r="M99" s="28"/>
      <c r="N99" s="29"/>
      <c r="O99" s="25">
        <v>15.2</v>
      </c>
      <c r="P99" s="28"/>
      <c r="Q99" s="42">
        <v>4.6527777777777697</v>
      </c>
      <c r="R99" s="42">
        <v>-12.672413793103452</v>
      </c>
      <c r="S99" s="42">
        <v>-6.65</v>
      </c>
      <c r="T99" s="42">
        <v>-1.1303088267908545</v>
      </c>
      <c r="U99" s="42">
        <v>4.4020928449915893</v>
      </c>
      <c r="V99" s="42">
        <v>43.059465849523249</v>
      </c>
      <c r="W99" s="42">
        <v>87.473535449581533</v>
      </c>
      <c r="X99" s="28"/>
      <c r="Y99" s="28"/>
      <c r="Z99" s="25">
        <v>23.9</v>
      </c>
      <c r="AA99" s="25">
        <v>-2.9</v>
      </c>
      <c r="AB99" s="25">
        <v>2.8</v>
      </c>
      <c r="AC99" s="25">
        <v>20.7</v>
      </c>
      <c r="AD99" s="25">
        <v>14.7</v>
      </c>
      <c r="AE99" s="25">
        <v>14.6</v>
      </c>
      <c r="AF99" s="42">
        <v>-4.7403698619074568</v>
      </c>
      <c r="AG99" s="42">
        <v>10.783718104495744</v>
      </c>
      <c r="AH99" s="42">
        <v>0</v>
      </c>
      <c r="AI99" s="42">
        <v>9.6061219514236846</v>
      </c>
      <c r="AJ99" s="42">
        <v>45.331940464434254</v>
      </c>
      <c r="AK99" s="42">
        <v>14.734961792117929</v>
      </c>
      <c r="AL99" s="42">
        <v>27.3</v>
      </c>
      <c r="AM99" s="42">
        <v>103.05970149253731</v>
      </c>
      <c r="AN99" s="42">
        <v>18.91117478510029</v>
      </c>
      <c r="AO99" s="42">
        <v>0</v>
      </c>
      <c r="AP99" s="42">
        <v>37.771739130434803</v>
      </c>
      <c r="AQ99" s="42">
        <v>-20.06145065286567</v>
      </c>
      <c r="AR99" s="42">
        <v>-7.2432295173265146E-2</v>
      </c>
      <c r="AS99" s="59">
        <v>3.4712534537712623</v>
      </c>
      <c r="AT99" s="59">
        <v>80.699901582430272</v>
      </c>
      <c r="AU99" s="28"/>
      <c r="AV99" s="28"/>
      <c r="AW99" s="28"/>
      <c r="AX99" s="42">
        <v>3.7820613609452205</v>
      </c>
      <c r="AY99" s="25">
        <v>37.1</v>
      </c>
      <c r="AZ99" s="25">
        <v>32.6</v>
      </c>
      <c r="BA99" s="59">
        <v>5.8789670184731824</v>
      </c>
      <c r="BB99" s="25">
        <v>2.5</v>
      </c>
      <c r="BC99" s="28"/>
      <c r="BD99" s="28"/>
      <c r="BE99" s="28"/>
      <c r="BF99" s="28"/>
      <c r="BG99" s="25">
        <v>1.6</v>
      </c>
      <c r="BH99" s="25">
        <v>7.5</v>
      </c>
      <c r="BI99" s="25">
        <v>7.6</v>
      </c>
      <c r="BJ99" s="25">
        <v>4.2</v>
      </c>
      <c r="BK99" s="28"/>
      <c r="BL99" s="25">
        <v>16.3</v>
      </c>
      <c r="BM99" s="25">
        <v>52.2</v>
      </c>
      <c r="BN99" s="42">
        <v>-10.874253483742535</v>
      </c>
      <c r="BO99" s="42">
        <v>17.100000000000001</v>
      </c>
      <c r="BP99" s="28"/>
      <c r="BQ99" s="28"/>
      <c r="BR99" s="42">
        <v>-11.516256457003937</v>
      </c>
      <c r="BS99" s="25">
        <v>20.9</v>
      </c>
      <c r="BT99" s="59">
        <v>10.737776822049334</v>
      </c>
      <c r="BU99" s="59">
        <v>6.399999999999932</v>
      </c>
      <c r="BV99" s="25">
        <v>-0.7</v>
      </c>
      <c r="BW99" s="25">
        <v>56.6</v>
      </c>
      <c r="BX99" s="59">
        <v>13.284821344371508</v>
      </c>
      <c r="BY99" s="59">
        <v>7.8947171861839989</v>
      </c>
      <c r="BZ99" s="59">
        <v>3.0302974103592528</v>
      </c>
      <c r="CA99" s="59">
        <v>18.749961194895644</v>
      </c>
      <c r="CB99" s="59">
        <v>39.815067877536158</v>
      </c>
      <c r="CC99" s="42">
        <v>-9.6326577614002673</v>
      </c>
      <c r="CD99" s="42">
        <v>0.860158216252907</v>
      </c>
      <c r="CE99" s="42">
        <v>7.831631066121858</v>
      </c>
      <c r="CF99" s="42">
        <v>-7.4009831871572285</v>
      </c>
      <c r="CG99" s="42">
        <v>-3.9444768152012255</v>
      </c>
      <c r="CH99" s="42">
        <v>14.332068031471149</v>
      </c>
      <c r="CI99" s="28"/>
      <c r="CJ99" s="25">
        <v>32.799999999999997</v>
      </c>
      <c r="CK99" s="25">
        <v>13</v>
      </c>
      <c r="CL99" s="25">
        <v>19</v>
      </c>
      <c r="CM99" s="25">
        <v>19.8</v>
      </c>
      <c r="CN99" s="25">
        <v>23.3</v>
      </c>
      <c r="CO99" s="59">
        <v>19.427448940956719</v>
      </c>
      <c r="CP99" s="59">
        <v>19.314981127918795</v>
      </c>
      <c r="CQ99" s="28"/>
      <c r="CR99" s="59">
        <v>1.6733372338460943</v>
      </c>
      <c r="CS99" s="59">
        <v>4.856898755822745</v>
      </c>
      <c r="CT99" s="25">
        <v>9</v>
      </c>
      <c r="CU99" s="42">
        <v>-5.1051149888037903</v>
      </c>
      <c r="CV99" s="42">
        <v>19.580419580419591</v>
      </c>
      <c r="CW99" s="42">
        <v>5.1423078487560065</v>
      </c>
      <c r="CX99" s="42">
        <v>4.0139276157511468</v>
      </c>
      <c r="CY99" s="42">
        <v>7.5163667575351099</v>
      </c>
      <c r="CZ99" s="25">
        <v>58</v>
      </c>
      <c r="DA99" s="25">
        <v>3.8</v>
      </c>
      <c r="DB99" s="25">
        <v>11.8</v>
      </c>
      <c r="DC99" s="59">
        <v>11.773444228929069</v>
      </c>
      <c r="DD99" s="25"/>
      <c r="DE99" s="42">
        <v>17.305151915455745</v>
      </c>
      <c r="DF99" s="59">
        <v>7.727019672919992</v>
      </c>
      <c r="DG99" s="59">
        <v>34.938797758048132</v>
      </c>
      <c r="DH99" s="59">
        <v>9.1718781101963316</v>
      </c>
      <c r="DI99" s="59">
        <v>11.199987341185585</v>
      </c>
      <c r="DJ99" s="25">
        <v>25.7</v>
      </c>
      <c r="DK99" s="25">
        <v>28.8</v>
      </c>
      <c r="DL99" s="25">
        <v>10</v>
      </c>
      <c r="DM99" s="25"/>
      <c r="DN99" s="25"/>
      <c r="DO99" s="25"/>
      <c r="DP99" s="25"/>
      <c r="DQ99" s="25"/>
      <c r="DR99" s="59">
        <v>1.535682181431461</v>
      </c>
      <c r="DS99" s="59">
        <v>14.594594594594589</v>
      </c>
      <c r="DT99" s="25"/>
      <c r="DU99" s="59">
        <v>30.456852791878198</v>
      </c>
      <c r="DV99" s="59">
        <v>9.5238095238095326</v>
      </c>
      <c r="DW99" s="59">
        <v>33.838383838383855</v>
      </c>
      <c r="DX99" s="25">
        <v>4.7</v>
      </c>
      <c r="DY99" s="25"/>
      <c r="DZ99" s="25"/>
      <c r="EA99" s="25"/>
      <c r="EB99" s="25"/>
      <c r="EC99" s="42">
        <v>-1.0816037536458563</v>
      </c>
      <c r="ED99" s="42">
        <v>4.0708154506437735</v>
      </c>
      <c r="EE99" s="42">
        <v>-3.5865065529686668</v>
      </c>
      <c r="EF99" s="25">
        <v>58.9</v>
      </c>
      <c r="EG99" s="25">
        <v>7.7</v>
      </c>
      <c r="EH99" s="25">
        <v>5.3</v>
      </c>
      <c r="EI99" s="25"/>
      <c r="EJ99" s="42">
        <v>6.2</v>
      </c>
      <c r="EK99" s="42">
        <v>8.6999999999999993</v>
      </c>
      <c r="EL99" s="59">
        <v>28.19793291762678</v>
      </c>
      <c r="EM99" s="25">
        <v>58.1</v>
      </c>
      <c r="EN99" s="25"/>
      <c r="EO99" s="25"/>
      <c r="EP99" s="25"/>
      <c r="EQ99" s="25"/>
      <c r="ER99" s="42">
        <v>64.595175304639426</v>
      </c>
      <c r="ES99" s="59">
        <v>10.399999999999824</v>
      </c>
      <c r="ET99" s="25">
        <v>10.199999999999999</v>
      </c>
      <c r="EU99" s="25">
        <v>15</v>
      </c>
      <c r="EV99" s="25"/>
      <c r="EW99" s="59">
        <v>5.1768771891075458</v>
      </c>
      <c r="EX99" s="59">
        <v>11.879913598569514</v>
      </c>
      <c r="EY99" s="25">
        <v>7.8</v>
      </c>
      <c r="EZ99" s="25"/>
      <c r="FA99" s="25">
        <v>2.1</v>
      </c>
      <c r="FB99" s="25">
        <v>1</v>
      </c>
      <c r="FC99" s="25"/>
      <c r="FD99" s="25"/>
      <c r="FE99" s="25">
        <v>31.7</v>
      </c>
      <c r="FF99" s="25">
        <v>14.2</v>
      </c>
      <c r="FG99" s="42">
        <v>-14.00289982362305</v>
      </c>
      <c r="FH99" s="25"/>
      <c r="FI99" s="42">
        <v>-5.7088807785888083</v>
      </c>
      <c r="FJ99" s="42">
        <v>5.8967856974723203</v>
      </c>
      <c r="FK99" s="42">
        <v>40.942119517608766</v>
      </c>
      <c r="FL99" s="42">
        <v>68.405335517329505</v>
      </c>
      <c r="FM99" s="25">
        <v>59.1</v>
      </c>
      <c r="FN99" s="25">
        <v>110.2</v>
      </c>
      <c r="FO99" s="42">
        <v>5.3</v>
      </c>
      <c r="FP99" s="42">
        <v>2.1276595744680806</v>
      </c>
      <c r="FQ99" s="25"/>
      <c r="FR99" s="42">
        <v>21.2</v>
      </c>
      <c r="FS99" s="42">
        <v>-12.707375478927201</v>
      </c>
      <c r="FT99" s="42">
        <v>-17.400429307632809</v>
      </c>
      <c r="FU99" s="42">
        <v>9.5374953364009478</v>
      </c>
      <c r="FV99" s="42">
        <v>-8.7193831954072927</v>
      </c>
      <c r="FW99" s="42">
        <v>-5.8649451863966089</v>
      </c>
      <c r="FX99" s="42">
        <v>-2.2907608150815895</v>
      </c>
      <c r="FY99" s="25"/>
      <c r="FZ99" s="25">
        <v>2.2000000000000002</v>
      </c>
      <c r="GA99" s="25">
        <v>0.7</v>
      </c>
      <c r="GB99" s="42">
        <v>-4.154569430111227</v>
      </c>
      <c r="GC99" s="42">
        <v>27.7</v>
      </c>
      <c r="GD99" s="25">
        <v>25</v>
      </c>
      <c r="GE99" s="59">
        <v>5.7793345008756241</v>
      </c>
      <c r="GF99" s="59">
        <v>0.32499999999999113</v>
      </c>
      <c r="GG99" s="59">
        <v>-0.11399491094146554</v>
      </c>
      <c r="GH99" s="25"/>
      <c r="GI99" s="25">
        <v>6.3</v>
      </c>
      <c r="GJ99" s="25">
        <v>68.5</v>
      </c>
      <c r="GK99" s="25">
        <v>80.900000000000006</v>
      </c>
      <c r="GL99" s="25"/>
      <c r="GM99" s="25">
        <v>16.2</v>
      </c>
      <c r="GN99" s="25">
        <v>14.5</v>
      </c>
      <c r="GO99" s="25">
        <v>9.9</v>
      </c>
      <c r="GP99" s="42">
        <v>26.027062079530822</v>
      </c>
      <c r="GQ99" s="42">
        <v>9.9061847087205219</v>
      </c>
      <c r="GR99" s="42">
        <v>-4.1441888511662057</v>
      </c>
      <c r="GS99" s="42">
        <v>4.2237251336698325</v>
      </c>
      <c r="GT99" s="42">
        <v>5.366022405063438</v>
      </c>
      <c r="GU99" s="42">
        <v>-4.3620626632676647</v>
      </c>
      <c r="GV99" s="42">
        <v>6.9844789356984531</v>
      </c>
      <c r="GW99" s="42">
        <v>0.43180068024924517</v>
      </c>
      <c r="GX99" s="59">
        <v>10.619469026548778</v>
      </c>
      <c r="GY99" s="59">
        <v>18.095238095238031</v>
      </c>
      <c r="GZ99" s="25"/>
      <c r="HA99" s="59">
        <v>13.759413820730519</v>
      </c>
      <c r="HB99" s="59">
        <v>25.699997492373761</v>
      </c>
      <c r="HC99" s="59">
        <v>29.999996606289042</v>
      </c>
      <c r="HD99" s="59">
        <v>28.037017822265987</v>
      </c>
      <c r="HE99" s="59">
        <v>12.320194665658239</v>
      </c>
      <c r="HF99" s="25">
        <v>7.8</v>
      </c>
      <c r="HG99" s="25"/>
      <c r="HH99" s="42">
        <v>-10.031771247021448</v>
      </c>
      <c r="HI99" s="42">
        <v>11.357621049353895</v>
      </c>
      <c r="HJ99" s="42">
        <v>4.0071932491466349</v>
      </c>
      <c r="HK99" s="42">
        <v>14.093130208526594</v>
      </c>
      <c r="HL99" s="42">
        <v>44.888504762895565</v>
      </c>
      <c r="HM99" s="42">
        <v>31.1</v>
      </c>
      <c r="HN99" s="59">
        <v>100.00000004335941</v>
      </c>
      <c r="HO99" s="25">
        <v>100</v>
      </c>
      <c r="HP99" s="25">
        <v>10.6</v>
      </c>
      <c r="HQ99" s="42">
        <v>-0.77777777777778101</v>
      </c>
      <c r="HR99" s="42">
        <v>-9.4497607655502307</v>
      </c>
      <c r="HS99" s="42">
        <v>8.1690140845070456</v>
      </c>
      <c r="HT99" s="42">
        <v>-5.2078218982027602</v>
      </c>
      <c r="HU99" s="25">
        <v>49.2</v>
      </c>
      <c r="HV99" s="25">
        <v>63.6</v>
      </c>
      <c r="HW99" s="25">
        <v>112.5</v>
      </c>
      <c r="HX99" s="25">
        <v>19.399999999999999</v>
      </c>
      <c r="HY99" s="42">
        <v>1.8691588785046731</v>
      </c>
      <c r="HZ99" s="42">
        <v>-1.5503875968992276</v>
      </c>
      <c r="IA99" s="42">
        <v>-11.538461538461531</v>
      </c>
      <c r="IB99" s="42">
        <v>-2.8368794326241176</v>
      </c>
      <c r="IC99" s="42">
        <v>1.8348623853210899</v>
      </c>
      <c r="ID99" s="25">
        <v>6.2</v>
      </c>
      <c r="IE99" s="25">
        <v>40.700000000000003</v>
      </c>
      <c r="IF99" s="25">
        <v>59.9</v>
      </c>
      <c r="IG99" s="25">
        <v>21.7</v>
      </c>
      <c r="IH99" s="25"/>
      <c r="II99" s="25"/>
      <c r="IJ99" s="59">
        <v>19.692307692307359</v>
      </c>
      <c r="IK99" s="59">
        <v>2.5000034318411402</v>
      </c>
      <c r="IL99" s="25">
        <v>55.6</v>
      </c>
      <c r="IM99" s="79">
        <f t="shared" si="23"/>
        <v>16.957591415361506</v>
      </c>
      <c r="IN99" s="28">
        <f t="shared" si="24"/>
        <v>600.69409430149449</v>
      </c>
      <c r="IO99" s="28">
        <f t="shared" si="25"/>
        <v>24.509061473289719</v>
      </c>
      <c r="IP99" s="29"/>
      <c r="IQ99" s="29"/>
      <c r="IR99" s="29"/>
      <c r="IS99" s="29"/>
    </row>
    <row r="100" spans="1:253" s="19" customFormat="1" ht="13.15" x14ac:dyDescent="0.4">
      <c r="B100" s="19" t="s">
        <v>9</v>
      </c>
      <c r="C100" s="41">
        <v>226</v>
      </c>
      <c r="D100" s="41">
        <v>31.7</v>
      </c>
      <c r="E100" s="27"/>
      <c r="F100" s="31">
        <v>-13.235294117647056</v>
      </c>
      <c r="G100" s="31">
        <v>14.545454545454541</v>
      </c>
      <c r="H100" s="31">
        <v>21.691176470588232</v>
      </c>
      <c r="I100" s="31">
        <v>-16.91277975318971</v>
      </c>
      <c r="J100" s="27"/>
      <c r="K100" s="27"/>
      <c r="L100" s="27"/>
      <c r="M100" s="27"/>
      <c r="O100" s="41">
        <v>17.100000000000001</v>
      </c>
      <c r="P100" s="27"/>
      <c r="Q100" s="31">
        <v>-2.6542800265428004</v>
      </c>
      <c r="R100" s="31">
        <v>-1.2833168805528106</v>
      </c>
      <c r="S100" s="31">
        <v>11.388109973760614</v>
      </c>
      <c r="T100" s="31">
        <v>0.83514842212781115</v>
      </c>
      <c r="U100" s="31">
        <v>6.2507724632307404</v>
      </c>
      <c r="V100" s="31">
        <v>62.376271841975907</v>
      </c>
      <c r="W100" s="31">
        <v>53.150005531463812</v>
      </c>
      <c r="X100" s="27"/>
      <c r="Y100" s="27"/>
      <c r="Z100" s="41">
        <v>333.5</v>
      </c>
      <c r="AA100" s="41">
        <v>4.2</v>
      </c>
      <c r="AB100" s="41">
        <v>1.7</v>
      </c>
      <c r="AC100" s="41">
        <v>21.1</v>
      </c>
      <c r="AD100" s="41">
        <v>13.2</v>
      </c>
      <c r="AE100" s="41">
        <v>2.6</v>
      </c>
      <c r="AF100" s="31">
        <v>-3.585961342828071</v>
      </c>
      <c r="AG100" s="31">
        <v>-0.85001370989854896</v>
      </c>
      <c r="AH100" s="31">
        <v>23.644296649969373</v>
      </c>
      <c r="AI100" s="31">
        <v>27.707380456355985</v>
      </c>
      <c r="AJ100" s="31">
        <v>30.012863198965672</v>
      </c>
      <c r="AK100" s="31">
        <v>17.447174693589037</v>
      </c>
      <c r="AL100" s="31">
        <v>19.899999999999999</v>
      </c>
      <c r="AM100" s="31">
        <v>77.140757074604906</v>
      </c>
      <c r="AN100" s="31">
        <v>10.240963855421686</v>
      </c>
      <c r="AO100" s="31">
        <v>0</v>
      </c>
      <c r="AP100" s="31">
        <v>11.678832116788307</v>
      </c>
      <c r="AQ100" s="31">
        <v>26.527177311906893</v>
      </c>
      <c r="AR100" s="31">
        <v>10.003190935409162</v>
      </c>
      <c r="AS100" s="43">
        <v>3.4884449535581554</v>
      </c>
      <c r="AT100" s="43">
        <v>69.009345171218825</v>
      </c>
      <c r="AU100" s="27"/>
      <c r="AV100" s="27"/>
      <c r="AW100" s="27"/>
      <c r="AX100" s="31">
        <v>2.4600919096575709</v>
      </c>
      <c r="AY100" s="41">
        <v>90.1</v>
      </c>
      <c r="AZ100" s="41">
        <v>12</v>
      </c>
      <c r="BA100" s="43">
        <v>4.2813841465575146</v>
      </c>
      <c r="BB100" s="41">
        <v>4.4000000000000004</v>
      </c>
      <c r="BC100" s="27"/>
      <c r="BD100" s="27"/>
      <c r="BE100" s="27"/>
      <c r="BF100" s="27"/>
      <c r="BG100" s="41">
        <v>2.4</v>
      </c>
      <c r="BH100" s="41">
        <v>7.6</v>
      </c>
      <c r="BI100" s="41">
        <v>5.6</v>
      </c>
      <c r="BJ100" s="41">
        <v>7.6</v>
      </c>
      <c r="BK100" s="27"/>
      <c r="BL100" s="41">
        <v>48.4</v>
      </c>
      <c r="BM100" s="41">
        <v>96.1</v>
      </c>
      <c r="BN100" s="31">
        <v>-0.4374127501163283</v>
      </c>
      <c r="BO100" s="31">
        <v>12.1</v>
      </c>
      <c r="BP100" s="27"/>
      <c r="BQ100" s="27"/>
      <c r="BR100" s="31">
        <v>-6.009615384615385</v>
      </c>
      <c r="BS100" s="41">
        <v>21</v>
      </c>
      <c r="BT100" s="43">
        <v>8.1081089628816656</v>
      </c>
      <c r="BU100" s="43">
        <v>-0.99999999999998124</v>
      </c>
      <c r="BV100" s="41">
        <v>0.5</v>
      </c>
      <c r="BW100" s="41">
        <v>23.7</v>
      </c>
      <c r="BX100" s="43">
        <v>-8.459734250179249</v>
      </c>
      <c r="BY100" s="43">
        <v>7.317056286046868</v>
      </c>
      <c r="BZ100" s="43">
        <v>8.8235057028632333</v>
      </c>
      <c r="CA100" s="43">
        <v>29.824578930051597</v>
      </c>
      <c r="CB100" s="43">
        <v>31.359267626476683</v>
      </c>
      <c r="CC100" s="31">
        <v>2.0305829882128053</v>
      </c>
      <c r="CD100" s="31">
        <v>3.4106948241053465</v>
      </c>
      <c r="CE100" s="31">
        <v>4.3345095000257849</v>
      </c>
      <c r="CF100" s="31">
        <v>-7.8345781867201536</v>
      </c>
      <c r="CG100" s="31">
        <v>-12.886828231088799</v>
      </c>
      <c r="CH100" s="31">
        <v>5.7782205670619398</v>
      </c>
      <c r="CI100" s="27"/>
      <c r="CJ100" s="41">
        <v>10.8</v>
      </c>
      <c r="CK100" s="41">
        <v>41</v>
      </c>
      <c r="CL100" s="41">
        <v>64.7</v>
      </c>
      <c r="CM100" s="41">
        <v>10.6</v>
      </c>
      <c r="CN100" s="41">
        <v>64.900000000000006</v>
      </c>
      <c r="CO100" s="43">
        <v>8.4872160243569663</v>
      </c>
      <c r="CP100" s="43">
        <v>11.176441718268199</v>
      </c>
      <c r="CQ100" s="27"/>
      <c r="CR100" s="43">
        <v>11.598751668840871</v>
      </c>
      <c r="CS100" s="43">
        <v>11.248967381781055</v>
      </c>
      <c r="CT100" s="41">
        <v>8.1999999999999993</v>
      </c>
      <c r="CU100" s="31">
        <v>-7.3839594502194972</v>
      </c>
      <c r="CV100" s="31">
        <v>9.1896407685881254</v>
      </c>
      <c r="CW100" s="31">
        <v>4.3300033145563797</v>
      </c>
      <c r="CX100" s="31">
        <v>5.0003100278235353</v>
      </c>
      <c r="CY100" s="31">
        <v>21.093682710822051</v>
      </c>
      <c r="CZ100" s="41">
        <v>20.7</v>
      </c>
      <c r="DA100" s="41">
        <v>11.5</v>
      </c>
      <c r="DB100" s="41">
        <v>6.8</v>
      </c>
      <c r="DC100" s="43">
        <v>10.533400115487305</v>
      </c>
      <c r="DE100" s="31">
        <v>15.540540540540531</v>
      </c>
      <c r="DF100" s="43">
        <v>5.3361928547650281</v>
      </c>
      <c r="DG100" s="43">
        <v>28.714946632909339</v>
      </c>
      <c r="DH100" s="43">
        <v>6.8298685186765615</v>
      </c>
      <c r="DI100" s="43">
        <v>8.2000104912319713</v>
      </c>
      <c r="DJ100" s="41">
        <v>16.2</v>
      </c>
      <c r="DK100" s="41">
        <v>1.6</v>
      </c>
      <c r="DL100" s="41">
        <v>5.8</v>
      </c>
      <c r="DR100" s="43">
        <v>11.29892529870275</v>
      </c>
      <c r="DS100" s="43">
        <v>7.6650906418857083</v>
      </c>
      <c r="DU100" s="43">
        <v>31.906614785992211</v>
      </c>
      <c r="DV100" s="43">
        <v>13.768115942028983</v>
      </c>
      <c r="DW100" s="43">
        <v>12.452830188679258</v>
      </c>
      <c r="DX100" s="41">
        <v>5.3</v>
      </c>
      <c r="EC100" s="31">
        <v>-5.0089126559714838</v>
      </c>
      <c r="ED100" s="31">
        <v>14.627996875703307</v>
      </c>
      <c r="EE100" s="31">
        <v>-0.7986246315555956</v>
      </c>
      <c r="EF100" s="41">
        <v>101.9</v>
      </c>
      <c r="EG100" s="41">
        <v>39.299999999999997</v>
      </c>
      <c r="EH100" s="41">
        <v>11.7</v>
      </c>
      <c r="EJ100" s="31">
        <v>12.4</v>
      </c>
      <c r="EK100" s="31">
        <v>2.7</v>
      </c>
      <c r="EL100" s="43">
        <v>30.043712409163209</v>
      </c>
      <c r="EM100" s="41">
        <v>24.9</v>
      </c>
      <c r="ER100" s="41">
        <v>35.1</v>
      </c>
      <c r="ES100" s="43">
        <v>1.6212232866624068</v>
      </c>
      <c r="ET100" s="41">
        <v>34.5</v>
      </c>
      <c r="EU100" s="41">
        <v>17.8</v>
      </c>
      <c r="EW100" s="43">
        <v>23.062920399923744</v>
      </c>
      <c r="EX100" s="43">
        <v>5.9035287922185651</v>
      </c>
      <c r="EY100" s="41">
        <v>5.7</v>
      </c>
      <c r="FA100" s="41">
        <v>1.6</v>
      </c>
      <c r="FB100" s="41">
        <v>0.4</v>
      </c>
      <c r="FE100" s="41">
        <v>21.8</v>
      </c>
      <c r="FF100" s="41">
        <v>4.3</v>
      </c>
      <c r="FG100" s="31">
        <v>2.3082953139746003</v>
      </c>
      <c r="FI100" s="31">
        <v>-3.5922580645161331</v>
      </c>
      <c r="FJ100" s="31">
        <v>5.433557548120663</v>
      </c>
      <c r="FK100" s="31">
        <v>34.311696102669913</v>
      </c>
      <c r="FL100" s="31">
        <v>66.37063307397014</v>
      </c>
      <c r="FM100" s="41">
        <v>75.400000000000006</v>
      </c>
      <c r="FN100" s="41">
        <v>163.4</v>
      </c>
      <c r="FO100" s="31">
        <v>46.2</v>
      </c>
      <c r="FP100" s="31">
        <v>-0.9615384615384639</v>
      </c>
      <c r="FR100" s="31">
        <v>100.8</v>
      </c>
      <c r="FS100" s="31">
        <v>5.9031532368290947</v>
      </c>
      <c r="FT100" s="31">
        <v>-13.812995703197974</v>
      </c>
      <c r="FU100" s="31">
        <v>-11.857220860276836</v>
      </c>
      <c r="FV100" s="31">
        <v>49.583481234145196</v>
      </c>
      <c r="FW100" s="31">
        <v>-2.6531411816458963</v>
      </c>
      <c r="FX100" s="31">
        <v>3.6167469644761385</v>
      </c>
      <c r="FZ100" s="41">
        <v>16.899999999999999</v>
      </c>
      <c r="GA100" s="41">
        <v>1.1000000000000001</v>
      </c>
      <c r="GB100" s="31">
        <v>-10.910013672993419</v>
      </c>
      <c r="GC100" s="31">
        <v>85.7</v>
      </c>
      <c r="GD100" s="41">
        <v>44.3</v>
      </c>
      <c r="GE100" s="43">
        <v>17.384105960264982</v>
      </c>
      <c r="GF100" s="43">
        <v>-1.75</v>
      </c>
      <c r="GG100" s="43">
        <v>-0.58590963744930158</v>
      </c>
      <c r="GI100" s="41">
        <v>6</v>
      </c>
      <c r="GJ100" s="41">
        <v>66.599999999999994</v>
      </c>
      <c r="GK100" s="41">
        <v>178.7</v>
      </c>
      <c r="GL100" s="41">
        <v>31.9</v>
      </c>
      <c r="GM100" s="41">
        <v>18.8</v>
      </c>
      <c r="GN100" s="41">
        <v>14.3</v>
      </c>
      <c r="GO100" s="41">
        <v>8.8000000000000007</v>
      </c>
      <c r="GP100" s="31">
        <v>0.41265579954421422</v>
      </c>
      <c r="GQ100" s="31">
        <v>11.337837347658997</v>
      </c>
      <c r="GR100" s="31">
        <v>11.388917430759134</v>
      </c>
      <c r="GS100" s="31">
        <v>-3.4008373520155102</v>
      </c>
      <c r="GT100" s="31">
        <v>4.8431003312297491</v>
      </c>
      <c r="GU100" s="31">
        <v>0.5801379773655253</v>
      </c>
      <c r="GV100" s="31">
        <v>-2.4680484712256243</v>
      </c>
      <c r="GW100" s="31">
        <v>10.812539987204103</v>
      </c>
      <c r="GX100" s="43">
        <v>26</v>
      </c>
      <c r="GY100" s="43">
        <v>10.752688172042875</v>
      </c>
      <c r="GZ100" s="41">
        <v>26.5</v>
      </c>
      <c r="HA100" s="43">
        <v>30.204874973522717</v>
      </c>
      <c r="HB100" s="43">
        <v>28.899996869880866</v>
      </c>
      <c r="HC100" s="43">
        <v>31.200003132656246</v>
      </c>
      <c r="HD100" s="43">
        <v>21.934722228511671</v>
      </c>
      <c r="HE100" s="43">
        <v>9.9999999999999716</v>
      </c>
      <c r="HF100" s="41">
        <v>11.4</v>
      </c>
      <c r="HH100" s="31">
        <v>-1.7392072040257833</v>
      </c>
      <c r="HI100" s="31">
        <v>11.359664452988461</v>
      </c>
      <c r="HJ100" s="31">
        <v>3.3563087127725937</v>
      </c>
      <c r="HK100" s="31">
        <v>24.271468422339794</v>
      </c>
      <c r="HL100" s="31">
        <v>71.430660608337831</v>
      </c>
      <c r="HM100" s="31">
        <v>31.3</v>
      </c>
      <c r="HN100" s="43">
        <v>100</v>
      </c>
      <c r="HO100" s="41">
        <v>143.80000000000001</v>
      </c>
      <c r="HP100" s="41">
        <v>22.7</v>
      </c>
      <c r="HQ100" s="31">
        <v>4.0313549832026974</v>
      </c>
      <c r="HR100" s="31">
        <v>-9.6433289299867866</v>
      </c>
      <c r="HS100" s="31">
        <v>-0.34722222222222715</v>
      </c>
      <c r="HT100" s="31">
        <v>0</v>
      </c>
      <c r="HU100" s="41">
        <v>55.3</v>
      </c>
      <c r="HV100" s="41">
        <v>62.2</v>
      </c>
      <c r="HW100" s="41">
        <v>102</v>
      </c>
      <c r="HX100" s="41">
        <v>9.1999999999999993</v>
      </c>
      <c r="HY100" s="31">
        <v>-2.7522935779816571</v>
      </c>
      <c r="HZ100" s="31">
        <v>-3.9370078740157521</v>
      </c>
      <c r="IA100" s="31">
        <v>-10.869565217391308</v>
      </c>
      <c r="IB100" s="31">
        <v>-7.2992700729927034</v>
      </c>
      <c r="IC100" s="31">
        <v>-17.117117117117118</v>
      </c>
      <c r="ID100" s="41">
        <v>12.2</v>
      </c>
      <c r="IE100" s="41">
        <v>34.200000000000003</v>
      </c>
      <c r="IF100" s="41">
        <v>99.9</v>
      </c>
      <c r="IG100" s="41">
        <v>16</v>
      </c>
      <c r="IJ100" s="43">
        <v>20.019280205655765</v>
      </c>
      <c r="IK100" s="43">
        <v>3.1219531947692416</v>
      </c>
      <c r="IL100" s="41">
        <v>73.400000000000006</v>
      </c>
      <c r="IM100" s="68">
        <f t="shared" si="23"/>
        <v>22.780754315168938</v>
      </c>
      <c r="IN100" s="27">
        <f t="shared" si="24"/>
        <v>1651.1362691332854</v>
      </c>
      <c r="IO100" s="27">
        <f t="shared" si="25"/>
        <v>40.63417612224081</v>
      </c>
      <c r="IP100" s="27">
        <f>AVERAGE($C$52:$IR$54)</f>
        <v>33.506618103458557</v>
      </c>
    </row>
    <row r="101" spans="1:253" s="19" customFormat="1" ht="13.15" x14ac:dyDescent="0.4">
      <c r="B101" s="19" t="s">
        <v>10</v>
      </c>
      <c r="C101" s="41">
        <v>85</v>
      </c>
      <c r="D101" s="41">
        <v>20.5</v>
      </c>
      <c r="E101" s="27"/>
      <c r="F101" s="31">
        <v>-0.79999999999999516</v>
      </c>
      <c r="G101" s="31">
        <v>-0.79365079365079794</v>
      </c>
      <c r="H101" s="31">
        <v>33.383685800604248</v>
      </c>
      <c r="I101" s="31">
        <v>21.471486590809906</v>
      </c>
      <c r="J101" s="27"/>
      <c r="K101" s="27"/>
      <c r="L101" s="27"/>
      <c r="M101" s="27"/>
      <c r="O101" s="41">
        <v>22.4</v>
      </c>
      <c r="P101" s="27"/>
      <c r="Q101" s="31">
        <v>-9.1342876618950086</v>
      </c>
      <c r="R101" s="31">
        <v>5.3</v>
      </c>
      <c r="S101" s="31">
        <v>13.91659095207519</v>
      </c>
      <c r="T101" s="31">
        <v>0.30287793908625293</v>
      </c>
      <c r="U101" s="31">
        <v>1.5383720592084267</v>
      </c>
      <c r="V101" s="31">
        <v>80.487799045179059</v>
      </c>
      <c r="W101" s="31">
        <v>43.399633637241109</v>
      </c>
      <c r="X101" s="27"/>
      <c r="Y101" s="27"/>
      <c r="Z101" s="41">
        <v>82</v>
      </c>
      <c r="AA101" s="41">
        <v>-0.3</v>
      </c>
      <c r="AB101" s="41">
        <v>1.6</v>
      </c>
      <c r="AC101" s="41">
        <v>20.2</v>
      </c>
      <c r="AD101" s="41">
        <v>14.6</v>
      </c>
      <c r="AE101" s="41">
        <v>10.5</v>
      </c>
      <c r="AF101" s="31">
        <v>-2.1102611448166866</v>
      </c>
      <c r="AG101" s="31">
        <v>-10.591814159292033</v>
      </c>
      <c r="AH101" s="31">
        <v>4.4246153957324674</v>
      </c>
      <c r="AI101" s="31">
        <v>45.331940464434254</v>
      </c>
      <c r="AJ101" s="31">
        <v>20.755102625795747</v>
      </c>
      <c r="AK101" s="31">
        <v>23.219342283211841</v>
      </c>
      <c r="AL101" s="31">
        <v>30.7</v>
      </c>
      <c r="AM101" s="31">
        <v>211.20331950207469</v>
      </c>
      <c r="AN101" s="31">
        <v>9.3989071038251293</v>
      </c>
      <c r="AO101" s="31">
        <v>53.564547206165713</v>
      </c>
      <c r="AP101" s="31">
        <v>-29.411764705882348</v>
      </c>
      <c r="AQ101" s="31">
        <v>26.597588810523138</v>
      </c>
      <c r="AR101" s="31">
        <v>-1.9408284599678314</v>
      </c>
      <c r="AS101" s="43">
        <v>3.505123076603879</v>
      </c>
      <c r="AT101" s="43">
        <v>48.461065673338389</v>
      </c>
      <c r="AU101" s="27"/>
      <c r="AV101" s="27"/>
      <c r="AW101" s="27"/>
      <c r="AX101" s="31">
        <v>2.7912775875471589</v>
      </c>
      <c r="AY101" s="41">
        <v>32.6</v>
      </c>
      <c r="AZ101" s="41">
        <v>15</v>
      </c>
      <c r="BA101" s="43">
        <v>1.7526342340968646</v>
      </c>
      <c r="BB101" s="41">
        <v>3.1</v>
      </c>
      <c r="BC101" s="27"/>
      <c r="BD101" s="27"/>
      <c r="BE101" s="27"/>
      <c r="BF101" s="27"/>
      <c r="BG101" s="41">
        <v>1.6</v>
      </c>
      <c r="BH101" s="41">
        <v>5.6</v>
      </c>
      <c r="BI101" s="41">
        <v>20.2</v>
      </c>
      <c r="BJ101" s="41">
        <v>5.8</v>
      </c>
      <c r="BK101" s="27"/>
      <c r="BL101" s="41">
        <v>31.2</v>
      </c>
      <c r="BM101" s="41">
        <v>37.700000000000003</v>
      </c>
      <c r="BN101" s="31">
        <v>-0.51411478781080433</v>
      </c>
      <c r="BO101" s="31">
        <v>23.9</v>
      </c>
      <c r="BP101" s="27"/>
      <c r="BQ101" s="27"/>
      <c r="BR101" s="31">
        <v>3.2151991231275101</v>
      </c>
      <c r="BS101" s="41">
        <v>10</v>
      </c>
      <c r="BT101" s="43">
        <v>12.321417539755918</v>
      </c>
      <c r="BU101" s="43">
        <v>-9.7999999999999581</v>
      </c>
      <c r="BV101" s="41">
        <v>2.1</v>
      </c>
      <c r="BW101" s="41">
        <v>11.5</v>
      </c>
      <c r="BX101" s="43">
        <v>7.8947171861839989</v>
      </c>
      <c r="BY101" s="43">
        <v>3.0302974103592528</v>
      </c>
      <c r="BZ101" s="43">
        <v>10.810844048038994</v>
      </c>
      <c r="CA101" s="43">
        <v>55.405436407381458</v>
      </c>
      <c r="CB101" s="43">
        <v>25.22369202958264</v>
      </c>
      <c r="CC101" s="31">
        <v>1.3263643005676315</v>
      </c>
      <c r="CD101" s="31">
        <v>1.7662980879981531</v>
      </c>
      <c r="CE101" s="31">
        <v>0.95769412920829744</v>
      </c>
      <c r="CF101" s="31">
        <v>0.58202377413547612</v>
      </c>
      <c r="CG101" s="31">
        <v>6.7764826398280853</v>
      </c>
      <c r="CH101" s="31">
        <v>0.54257710393727931</v>
      </c>
      <c r="CI101" s="27"/>
      <c r="CJ101" s="41">
        <v>10.3</v>
      </c>
      <c r="CK101" s="41">
        <v>35.1</v>
      </c>
      <c r="CL101" s="41">
        <v>36.9</v>
      </c>
      <c r="CM101" s="41">
        <v>7.1</v>
      </c>
      <c r="CN101" s="41">
        <v>112.7</v>
      </c>
      <c r="CO101" s="43">
        <v>29.011290180220893</v>
      </c>
      <c r="CP101" s="43">
        <v>28.08467116276428</v>
      </c>
      <c r="CQ101" s="27"/>
      <c r="CR101" s="43">
        <v>-13.483147776473897</v>
      </c>
      <c r="CS101" s="43">
        <v>5.4275096958451359</v>
      </c>
      <c r="CT101" s="41">
        <v>4.7</v>
      </c>
      <c r="CU101" s="31">
        <v>0.45553455763260436</v>
      </c>
      <c r="CV101" s="31">
        <v>30.680948737566965</v>
      </c>
      <c r="CW101" s="31">
        <v>0.58504727998367478</v>
      </c>
      <c r="CX101" s="31">
        <v>3.7574230913367397</v>
      </c>
      <c r="CY101" s="31">
        <v>26.610306434842283</v>
      </c>
      <c r="CZ101" s="41">
        <v>3.8</v>
      </c>
      <c r="DA101" s="41">
        <v>11.8</v>
      </c>
      <c r="DB101" s="41">
        <v>6.1</v>
      </c>
      <c r="DC101" s="43">
        <v>20.627275938234277</v>
      </c>
      <c r="DE101" s="31">
        <v>15.692007797270961</v>
      </c>
      <c r="DF101" s="43">
        <v>5.4276962749221793</v>
      </c>
      <c r="DG101" s="43">
        <v>17.983673128573997</v>
      </c>
      <c r="DH101" s="43">
        <v>16.657283068521021</v>
      </c>
      <c r="DI101" s="43">
        <v>16.10000398127891</v>
      </c>
      <c r="DJ101" s="41">
        <v>8.1999999999999993</v>
      </c>
      <c r="DK101" s="41">
        <v>8.9</v>
      </c>
      <c r="DL101" s="41">
        <v>2</v>
      </c>
      <c r="DR101" s="43">
        <v>1.5187857913756504</v>
      </c>
      <c r="DS101" s="43">
        <v>5.914560694523467</v>
      </c>
      <c r="DU101" s="43">
        <v>19.469026548672552</v>
      </c>
      <c r="DV101" s="43">
        <v>19.745222929936322</v>
      </c>
      <c r="DW101" s="43">
        <v>11.856823266219241</v>
      </c>
      <c r="DX101" s="41">
        <v>5.4</v>
      </c>
      <c r="EC101" s="31">
        <v>3.7735849056603818</v>
      </c>
      <c r="ED101" s="31">
        <v>14.545674518956899</v>
      </c>
      <c r="EE101" s="31">
        <v>1.6801988159875947</v>
      </c>
      <c r="EF101" s="41">
        <v>65.400000000000006</v>
      </c>
      <c r="EG101" s="41">
        <v>31.3</v>
      </c>
      <c r="EH101" s="41">
        <v>12.5</v>
      </c>
      <c r="EJ101" s="31">
        <v>7.7</v>
      </c>
      <c r="EK101" s="31">
        <v>2.4</v>
      </c>
      <c r="EL101" s="43">
        <v>30.784584348887101</v>
      </c>
      <c r="EM101" s="41">
        <v>3.8</v>
      </c>
      <c r="ER101" s="41">
        <v>23.8</v>
      </c>
      <c r="ES101" s="43">
        <v>8.4118926758511368</v>
      </c>
      <c r="ET101" s="41">
        <v>50.5</v>
      </c>
      <c r="EU101" s="41">
        <v>8.3000000000000007</v>
      </c>
      <c r="EW101" s="43">
        <v>26.661890052847692</v>
      </c>
      <c r="EX101" s="43">
        <v>6.3620334948797872</v>
      </c>
      <c r="EY101" s="41">
        <v>3.6</v>
      </c>
      <c r="FA101" s="41">
        <v>1</v>
      </c>
      <c r="FB101" s="41">
        <v>0.1</v>
      </c>
      <c r="FE101" s="41">
        <v>22.6</v>
      </c>
      <c r="FF101" s="41">
        <v>6.8</v>
      </c>
      <c r="FG101" s="31">
        <v>-15.000888753137803</v>
      </c>
      <c r="FI101" s="31">
        <v>-1.8178853754940738</v>
      </c>
      <c r="FJ101" s="31">
        <v>7.3631456191330686</v>
      </c>
      <c r="FK101" s="31">
        <v>68.405335517329505</v>
      </c>
      <c r="FL101" s="41">
        <v>59.1</v>
      </c>
      <c r="FM101" s="41">
        <v>64.5</v>
      </c>
      <c r="FN101" s="41">
        <v>77.900000000000006</v>
      </c>
      <c r="FO101" s="31">
        <v>23.2</v>
      </c>
      <c r="FP101" s="31">
        <v>-2.1035598705501575</v>
      </c>
      <c r="FR101" s="31">
        <v>22.1</v>
      </c>
      <c r="FS101" s="31">
        <v>10.906535720317777</v>
      </c>
      <c r="FT101" s="31">
        <v>-8.4013934570484565</v>
      </c>
      <c r="FU101" s="31">
        <v>-5.7354013589682173</v>
      </c>
      <c r="FV101" s="31">
        <v>6.7947249225578048</v>
      </c>
      <c r="FW101" s="31">
        <v>10.442813186745781</v>
      </c>
      <c r="FX101" s="31">
        <v>-1.1319758692727304</v>
      </c>
      <c r="FZ101" s="41">
        <v>4.7</v>
      </c>
      <c r="GA101" s="41">
        <v>2.6</v>
      </c>
      <c r="GB101" s="31">
        <v>-12.993599794045469</v>
      </c>
      <c r="GC101" s="31">
        <v>20.8</v>
      </c>
      <c r="GD101" s="41">
        <v>42.9</v>
      </c>
      <c r="GE101" s="43">
        <v>11.706629055006941</v>
      </c>
      <c r="GF101" s="43">
        <v>-0.11399491094146554</v>
      </c>
      <c r="GG101" s="43">
        <v>32.017260641841681</v>
      </c>
      <c r="GI101" s="41">
        <v>0.2</v>
      </c>
      <c r="GJ101" s="41">
        <v>76.599999999999994</v>
      </c>
      <c r="GK101" s="41">
        <v>34.299999999999997</v>
      </c>
      <c r="GL101" s="41">
        <v>20.7</v>
      </c>
      <c r="GM101" s="41">
        <v>16.2</v>
      </c>
      <c r="GN101" s="41">
        <v>15.6</v>
      </c>
      <c r="GO101" s="41">
        <v>8.6999999999999993</v>
      </c>
      <c r="GP101" s="31">
        <v>-9.0231358633141774</v>
      </c>
      <c r="GQ101" s="31">
        <v>-3.5975641956655311</v>
      </c>
      <c r="GR101" s="31">
        <v>8.9841463474088332</v>
      </c>
      <c r="GS101" s="31">
        <v>7.8042703548092405</v>
      </c>
      <c r="GT101" s="31">
        <v>-14.687176329802355</v>
      </c>
      <c r="GU101" s="31">
        <v>7.0801191789393769</v>
      </c>
      <c r="GV101" s="31">
        <v>-3.069173905154118</v>
      </c>
      <c r="GW101" s="31">
        <v>12.471131639722872</v>
      </c>
      <c r="GX101" s="43">
        <v>18.095238095238031</v>
      </c>
      <c r="GY101" s="43">
        <v>14.077669902912703</v>
      </c>
      <c r="GZ101" s="41">
        <v>24</v>
      </c>
      <c r="HA101" s="43">
        <v>30.30000812074255</v>
      </c>
      <c r="HB101" s="43">
        <v>27.100003153593651</v>
      </c>
      <c r="HC101" s="43">
        <v>30.399996657226719</v>
      </c>
      <c r="HD101" s="43">
        <v>23.619412204405496</v>
      </c>
      <c r="HE101" s="43">
        <v>10.299999999999917</v>
      </c>
      <c r="HF101" s="41">
        <v>11.1</v>
      </c>
      <c r="HH101" s="31">
        <v>0.44923629829289879</v>
      </c>
      <c r="HI101" s="31">
        <v>11.349654739485239</v>
      </c>
      <c r="HJ101" s="31">
        <v>1.7703440047943735</v>
      </c>
      <c r="HK101" s="31">
        <v>115.92039800995029</v>
      </c>
      <c r="HL101" s="31">
        <v>110.6</v>
      </c>
      <c r="HM101" s="31">
        <v>48.4</v>
      </c>
      <c r="HN101" s="43">
        <v>150</v>
      </c>
      <c r="HO101" s="41">
        <v>215.4</v>
      </c>
      <c r="HP101" s="41">
        <v>28.2</v>
      </c>
      <c r="HQ101" s="31">
        <v>1.0764262648008611</v>
      </c>
      <c r="HR101" s="31">
        <v>-13.157894736842115</v>
      </c>
      <c r="HS101" s="31">
        <v>2.3519163763066229</v>
      </c>
      <c r="HT101" s="31">
        <v>3.1389363925860163</v>
      </c>
      <c r="HU101" s="41">
        <v>72.2</v>
      </c>
      <c r="HV101" s="41">
        <v>80.400000000000006</v>
      </c>
      <c r="HW101" s="41">
        <v>68.5</v>
      </c>
      <c r="HX101" s="41">
        <v>4.7</v>
      </c>
      <c r="HY101" s="31">
        <v>-5.6603773584905648</v>
      </c>
      <c r="HZ101" s="31">
        <v>-1.6393442622950727</v>
      </c>
      <c r="IA101" s="31">
        <v>5.6910569105691033</v>
      </c>
      <c r="IB101" s="31">
        <v>0.78740157480317041</v>
      </c>
      <c r="IC101" s="31">
        <v>16.304347826086961</v>
      </c>
      <c r="ID101" s="41">
        <v>11.3</v>
      </c>
      <c r="IE101" s="41">
        <v>31.4</v>
      </c>
      <c r="IF101" s="41">
        <v>50</v>
      </c>
      <c r="IG101" s="41">
        <v>13.7</v>
      </c>
      <c r="IJ101" s="43">
        <v>37.429718875501983</v>
      </c>
      <c r="IK101" s="43">
        <v>2.3651799672007074</v>
      </c>
      <c r="IL101" s="41">
        <v>133.19999999999999</v>
      </c>
      <c r="IM101" s="68">
        <f t="shared" si="23"/>
        <v>20.570274107999722</v>
      </c>
      <c r="IN101" s="27">
        <f t="shared" si="24"/>
        <v>1104.7839328540845</v>
      </c>
      <c r="IO101" s="27">
        <f t="shared" si="25"/>
        <v>33.238290161409992</v>
      </c>
      <c r="IP101" s="27">
        <f>VAR($C$52:$IR$54)</f>
        <v>15644.903664744339</v>
      </c>
    </row>
    <row r="102" spans="1:253" s="19" customFormat="1" ht="13.5" thickBot="1" x14ac:dyDescent="0.45">
      <c r="B102" s="19" t="s">
        <v>11</v>
      </c>
      <c r="C102" s="41">
        <v>22.6</v>
      </c>
      <c r="D102" s="41">
        <v>29</v>
      </c>
      <c r="E102" s="27"/>
      <c r="F102" s="31">
        <v>-6.7073170731707323</v>
      </c>
      <c r="G102" s="31">
        <v>16.266666666666669</v>
      </c>
      <c r="H102" s="31">
        <v>123.5560588901472</v>
      </c>
      <c r="I102" s="31">
        <v>12.815694943354528</v>
      </c>
      <c r="J102" s="27"/>
      <c r="K102" s="27"/>
      <c r="L102" s="27"/>
      <c r="M102" s="27"/>
      <c r="O102" s="41">
        <v>12.1</v>
      </c>
      <c r="P102" s="27"/>
      <c r="Q102" s="31">
        <v>-12.978244561140292</v>
      </c>
      <c r="R102" s="31">
        <v>-6.2678062678062627</v>
      </c>
      <c r="S102" s="31">
        <v>9.3038158389321488</v>
      </c>
      <c r="T102" s="31">
        <v>4.4953673846015096</v>
      </c>
      <c r="U102" s="31">
        <v>6.8192232787260787</v>
      </c>
      <c r="V102" s="31">
        <v>87.473535449581533</v>
      </c>
      <c r="W102" s="31">
        <v>27.968507097404014</v>
      </c>
      <c r="X102" s="27"/>
      <c r="Y102" s="27"/>
      <c r="Z102" s="41">
        <v>72.8</v>
      </c>
      <c r="AA102" s="41">
        <v>-0.8</v>
      </c>
      <c r="AB102" s="41">
        <v>1.5</v>
      </c>
      <c r="AC102" s="41">
        <v>9.6999999999999993</v>
      </c>
      <c r="AD102" s="41">
        <v>2.6</v>
      </c>
      <c r="AE102" s="41">
        <v>2.4</v>
      </c>
      <c r="AF102" s="31">
        <v>-0.62876134015988472</v>
      </c>
      <c r="AG102" s="31">
        <v>2.1033096195484</v>
      </c>
      <c r="AH102" s="31">
        <v>4.2300614193189814</v>
      </c>
      <c r="AI102" s="31">
        <v>30.012863198965672</v>
      </c>
      <c r="AJ102" s="31">
        <v>14.734961792117929</v>
      </c>
      <c r="AK102" s="31">
        <v>25.476174110895588</v>
      </c>
      <c r="AL102" s="31">
        <v>19.5</v>
      </c>
      <c r="AM102" s="31">
        <v>123.73333333333333</v>
      </c>
      <c r="AN102" s="31">
        <v>9.2907092907093016</v>
      </c>
      <c r="AO102" s="31">
        <v>-27.791718946047684</v>
      </c>
      <c r="AP102" s="31">
        <v>26.851851851851862</v>
      </c>
      <c r="AQ102" s="31">
        <v>-7.2432295173265146E-2</v>
      </c>
      <c r="AR102" s="31">
        <v>13.105725144971863</v>
      </c>
      <c r="AS102" s="43">
        <v>3.5213083165113575</v>
      </c>
      <c r="AT102" s="43">
        <v>101.30131007048182</v>
      </c>
      <c r="AU102" s="27"/>
      <c r="AV102" s="27"/>
      <c r="AW102" s="27"/>
      <c r="AX102" s="31">
        <v>-0.99752420011420229</v>
      </c>
      <c r="AY102" s="41">
        <v>12</v>
      </c>
      <c r="AZ102" s="41">
        <v>11.8</v>
      </c>
      <c r="BA102" s="43">
        <v>6.8372212238881929</v>
      </c>
      <c r="BB102" s="41">
        <v>3.3</v>
      </c>
      <c r="BC102" s="27"/>
      <c r="BD102" s="27"/>
      <c r="BE102" s="27"/>
      <c r="BF102" s="27"/>
      <c r="BG102" s="41">
        <v>2.6</v>
      </c>
      <c r="BH102" s="41">
        <v>20.2</v>
      </c>
      <c r="BI102" s="41">
        <v>45.3</v>
      </c>
      <c r="BJ102" s="27"/>
      <c r="BK102" s="27"/>
      <c r="BL102" s="41">
        <v>28</v>
      </c>
      <c r="BM102" s="41">
        <v>12.6</v>
      </c>
      <c r="BN102" s="31">
        <v>10.551536220990322</v>
      </c>
      <c r="BO102" s="31">
        <v>25.2</v>
      </c>
      <c r="BP102" s="27"/>
      <c r="BQ102" s="27"/>
      <c r="BR102" s="31">
        <v>12.353982300884958</v>
      </c>
      <c r="BS102" s="41">
        <v>1.2</v>
      </c>
      <c r="BT102" s="43">
        <v>8.5999999999999215</v>
      </c>
      <c r="BU102" s="43">
        <v>6.9025389686187433</v>
      </c>
      <c r="BV102" s="41">
        <v>0.2</v>
      </c>
      <c r="BW102" s="41">
        <v>8.3000000000000007</v>
      </c>
      <c r="BX102" s="43">
        <v>7.317056286046868</v>
      </c>
      <c r="BY102" s="43">
        <v>8.8235057028632333</v>
      </c>
      <c r="BZ102" s="43">
        <v>17.073158068191951</v>
      </c>
      <c r="CA102" s="43">
        <v>116.52173977428701</v>
      </c>
      <c r="CB102" s="43">
        <v>37.259066485566954</v>
      </c>
      <c r="CC102" s="31">
        <v>0.98236791342344465</v>
      </c>
      <c r="CD102" s="31">
        <v>2.0836752364083009</v>
      </c>
      <c r="CE102" s="31">
        <v>-3.6789844763340462</v>
      </c>
      <c r="CF102" s="31">
        <v>14.567484363261363</v>
      </c>
      <c r="CG102" s="31">
        <v>-4.7300433683519323</v>
      </c>
      <c r="CH102" s="31">
        <v>0.20146286667793545</v>
      </c>
      <c r="CI102" s="27"/>
      <c r="CJ102" s="41">
        <v>13</v>
      </c>
      <c r="CK102" s="41">
        <v>10.199999999999999</v>
      </c>
      <c r="CL102" s="41">
        <v>27.3</v>
      </c>
      <c r="CM102" s="41">
        <v>4.2</v>
      </c>
      <c r="CN102" s="41">
        <v>26.5</v>
      </c>
      <c r="CO102" s="43">
        <v>19.314981127918795</v>
      </c>
      <c r="CP102" s="43">
        <v>7.6669139541819797</v>
      </c>
      <c r="CQ102" s="27"/>
      <c r="CR102" s="43">
        <v>6.5746295881186985</v>
      </c>
      <c r="CS102" s="43">
        <v>17.41891260960351</v>
      </c>
      <c r="CT102" s="41">
        <v>3.4</v>
      </c>
      <c r="CU102" s="31">
        <v>5.7823269635560788</v>
      </c>
      <c r="CV102" s="31">
        <v>0</v>
      </c>
      <c r="CW102" s="31">
        <v>4.3010948341961805</v>
      </c>
      <c r="CX102" s="31">
        <v>7.5163667575351099</v>
      </c>
      <c r="CY102" s="31">
        <v>-1.6687780737454936</v>
      </c>
      <c r="CZ102" s="41">
        <v>11.5</v>
      </c>
      <c r="DA102" s="41">
        <v>6.8</v>
      </c>
      <c r="DB102" s="41">
        <v>10.5</v>
      </c>
      <c r="DC102" s="43">
        <v>24.199962780454211</v>
      </c>
      <c r="DE102" s="31">
        <v>67.396798652064021</v>
      </c>
      <c r="DF102" s="43">
        <v>17.682575984415092</v>
      </c>
      <c r="DG102" s="43">
        <v>9.1718781101963316</v>
      </c>
      <c r="DH102" s="43">
        <v>31.254560060586567</v>
      </c>
      <c r="DI102" s="43">
        <v>24.799997940432085</v>
      </c>
      <c r="DJ102" s="41">
        <v>4</v>
      </c>
      <c r="DK102" s="41">
        <v>11.9</v>
      </c>
      <c r="DL102" s="41">
        <v>9.8000000000000007</v>
      </c>
      <c r="DR102" s="43">
        <v>-0.70864976202125396</v>
      </c>
      <c r="DS102" s="43">
        <v>2.7921506408495667</v>
      </c>
      <c r="DU102" s="43">
        <v>9.7204705181365583</v>
      </c>
      <c r="DV102" s="43">
        <v>10.638297872340436</v>
      </c>
      <c r="DW102" s="43">
        <v>8.2265416666670035</v>
      </c>
      <c r="DX102" s="41">
        <v>4.5999999999999996</v>
      </c>
      <c r="EC102" s="31">
        <v>13.356142289692098</v>
      </c>
      <c r="ED102" s="31">
        <v>22.295805739514336</v>
      </c>
      <c r="EE102" s="31">
        <v>-8.8634106125238326</v>
      </c>
      <c r="EF102" s="41">
        <v>57.7</v>
      </c>
      <c r="EG102" s="41">
        <v>9.8000000000000007</v>
      </c>
      <c r="EH102" s="41">
        <v>11.9</v>
      </c>
      <c r="EJ102" s="31">
        <v>8.6999999999999993</v>
      </c>
      <c r="EK102" s="31">
        <v>3.1</v>
      </c>
      <c r="EL102" s="43">
        <v>40.490870079818556</v>
      </c>
      <c r="EM102" s="41">
        <v>10.7</v>
      </c>
      <c r="ER102" s="41">
        <v>28.5</v>
      </c>
      <c r="ES102" s="43">
        <v>-1.0702341137115416</v>
      </c>
      <c r="ET102" s="41">
        <v>7.4</v>
      </c>
      <c r="EU102" s="41">
        <v>5.3</v>
      </c>
      <c r="EW102" s="43">
        <v>20.898244585955833</v>
      </c>
      <c r="EX102" s="43">
        <v>6.0871667391363715</v>
      </c>
      <c r="EY102" s="41">
        <v>4.4000000000000004</v>
      </c>
      <c r="FA102" s="41">
        <v>-0.1</v>
      </c>
      <c r="FB102" s="41">
        <v>0.8</v>
      </c>
      <c r="FE102" s="41">
        <v>26.4</v>
      </c>
      <c r="FF102" s="41">
        <v>9.6</v>
      </c>
      <c r="FG102" s="31">
        <v>-3.910068426197455</v>
      </c>
      <c r="FI102" s="31">
        <v>1.6050000000000115</v>
      </c>
      <c r="FJ102" s="31">
        <v>5.2709407056626114</v>
      </c>
      <c r="FK102" s="31">
        <v>66.37063307397014</v>
      </c>
      <c r="FL102" s="41">
        <v>75.400000000000006</v>
      </c>
      <c r="FM102" s="41">
        <v>111.1</v>
      </c>
      <c r="FN102" s="41">
        <v>85.8</v>
      </c>
      <c r="FO102" s="31">
        <v>-0.3</v>
      </c>
      <c r="FP102" s="31">
        <v>2.9752066115702429</v>
      </c>
      <c r="FR102" s="31">
        <v>75.599999999999994</v>
      </c>
      <c r="FS102" s="31">
        <v>8.3712087617478623</v>
      </c>
      <c r="FT102" s="31">
        <v>43.325158389536078</v>
      </c>
      <c r="FU102" s="31">
        <v>-14.588609051982138</v>
      </c>
      <c r="FV102" s="31">
        <v>-31.880468729835073</v>
      </c>
      <c r="FW102" s="31">
        <v>23.733385584821399</v>
      </c>
      <c r="FX102" s="31">
        <v>5.2060034006241045</v>
      </c>
      <c r="FZ102" s="41">
        <v>-0.3</v>
      </c>
      <c r="GA102" s="41">
        <v>0.9</v>
      </c>
      <c r="GB102" s="31">
        <v>-3.5422267337445748</v>
      </c>
      <c r="GC102" s="31">
        <v>21.5</v>
      </c>
      <c r="GD102" s="41">
        <v>42.2</v>
      </c>
      <c r="GE102" s="43">
        <v>11.742424242424278</v>
      </c>
      <c r="GF102" s="43">
        <v>-0.58590963744930158</v>
      </c>
      <c r="GG102" s="43">
        <v>8.0877329192546359</v>
      </c>
      <c r="GI102" s="41">
        <v>3.3</v>
      </c>
      <c r="GJ102" s="41">
        <v>80.900000000000006</v>
      </c>
      <c r="GK102" s="41">
        <v>60.8</v>
      </c>
      <c r="GL102" s="41">
        <v>13.7</v>
      </c>
      <c r="GM102" s="41">
        <v>12.9</v>
      </c>
      <c r="GN102" s="41">
        <v>13.7</v>
      </c>
      <c r="GO102" s="41">
        <v>7.3</v>
      </c>
      <c r="GP102" s="31">
        <v>-16.641990130743128</v>
      </c>
      <c r="GQ102" s="31">
        <v>-4.1441888511662057</v>
      </c>
      <c r="GR102" s="31">
        <v>8.662646554881178</v>
      </c>
      <c r="GS102" s="31">
        <v>8.300835680344413</v>
      </c>
      <c r="GT102" s="31">
        <v>1.5183637167024981</v>
      </c>
      <c r="GU102" s="31">
        <v>-0.76773762454068284</v>
      </c>
      <c r="GV102" s="31">
        <v>-0.61007128168988423</v>
      </c>
      <c r="GW102" s="31">
        <v>14.117043121149905</v>
      </c>
      <c r="GX102" s="43">
        <v>10.752688172042875</v>
      </c>
      <c r="GY102" s="43">
        <v>16.595744680851052</v>
      </c>
      <c r="GZ102" s="41">
        <v>26.6</v>
      </c>
      <c r="HA102" s="43">
        <v>25.699997492373761</v>
      </c>
      <c r="HB102" s="43">
        <v>36.099994721738419</v>
      </c>
      <c r="HC102" s="43">
        <v>28.037017822265987</v>
      </c>
      <c r="HD102" s="43">
        <v>37.146005636838616</v>
      </c>
      <c r="HE102" s="43">
        <v>9.7000000000000437</v>
      </c>
      <c r="HF102" s="41">
        <v>3.8</v>
      </c>
      <c r="HH102" s="31">
        <v>8.4078711985688734</v>
      </c>
      <c r="HI102" s="31">
        <v>11.359792535798864</v>
      </c>
      <c r="HJ102" s="31">
        <v>2.4833825340149338</v>
      </c>
      <c r="HK102" s="31">
        <v>-0.11520737327189803</v>
      </c>
      <c r="HL102" s="31">
        <v>36.4</v>
      </c>
      <c r="HM102" s="31">
        <v>45</v>
      </c>
      <c r="HN102" s="43">
        <v>16.711064876032282</v>
      </c>
      <c r="HO102" s="41">
        <v>166.7</v>
      </c>
      <c r="HP102" s="41">
        <v>12</v>
      </c>
      <c r="HQ102" s="31">
        <v>7.2417465388711353</v>
      </c>
      <c r="HR102" s="31">
        <v>4.3771043771043789</v>
      </c>
      <c r="HS102" s="31">
        <v>5.7021276595744705</v>
      </c>
      <c r="HT102" s="31">
        <v>-0.49811663106639986</v>
      </c>
      <c r="HU102" s="41">
        <v>76.400000000000006</v>
      </c>
      <c r="HV102" s="41">
        <v>112.5</v>
      </c>
      <c r="HW102" s="41">
        <v>54.1</v>
      </c>
      <c r="HX102" s="41">
        <v>6.4</v>
      </c>
      <c r="HY102" s="31">
        <v>8.0000000000000071</v>
      </c>
      <c r="HZ102" s="31">
        <v>-1.6666666666666607</v>
      </c>
      <c r="IA102" s="31">
        <v>0</v>
      </c>
      <c r="IB102" s="31">
        <v>2.34375</v>
      </c>
      <c r="IC102" s="31">
        <v>-1.9769354948446505</v>
      </c>
      <c r="ID102" s="41">
        <v>11.6</v>
      </c>
      <c r="IE102" s="41">
        <v>38.1</v>
      </c>
      <c r="IF102" s="41">
        <v>35.799999999999997</v>
      </c>
      <c r="IG102" s="41">
        <v>18</v>
      </c>
      <c r="IJ102" s="43">
        <v>54.799999999999926</v>
      </c>
      <c r="IK102" s="43">
        <v>1.3863190401024827</v>
      </c>
      <c r="IL102" s="41">
        <v>365</v>
      </c>
      <c r="IM102" s="68">
        <f t="shared" si="23"/>
        <v>19.962364363743422</v>
      </c>
      <c r="IN102" s="27">
        <f t="shared" si="24"/>
        <v>1412.9713332710587</v>
      </c>
      <c r="IO102" s="27">
        <f t="shared" si="25"/>
        <v>37.58951094748452</v>
      </c>
    </row>
    <row r="103" spans="1:253" s="19" customFormat="1" ht="13.5" thickTop="1" x14ac:dyDescent="0.4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38"/>
      <c r="DF103" s="38"/>
      <c r="DG103" s="38"/>
      <c r="DH103" s="38"/>
      <c r="DI103" s="38"/>
      <c r="DJ103" s="38"/>
      <c r="DK103" s="38"/>
      <c r="DL103" s="38"/>
      <c r="DM103" s="38"/>
      <c r="DN103" s="38"/>
      <c r="DO103" s="38"/>
      <c r="DP103" s="38"/>
      <c r="DQ103" s="38"/>
      <c r="DR103" s="38"/>
      <c r="DS103" s="38"/>
      <c r="DT103" s="38"/>
      <c r="DU103" s="38"/>
      <c r="DV103" s="38"/>
      <c r="DW103" s="38"/>
      <c r="DX103" s="38"/>
      <c r="DY103" s="38"/>
      <c r="DZ103" s="38"/>
      <c r="EA103" s="38"/>
      <c r="EB103" s="38"/>
      <c r="EC103" s="38"/>
      <c r="ED103" s="38"/>
      <c r="EE103" s="38"/>
      <c r="EF103" s="38"/>
      <c r="EG103" s="38"/>
      <c r="EH103" s="38"/>
      <c r="EI103" s="38"/>
      <c r="EJ103" s="38"/>
      <c r="EK103" s="38"/>
      <c r="EL103" s="38"/>
      <c r="EM103" s="38"/>
      <c r="EN103" s="38"/>
      <c r="EO103" s="38"/>
      <c r="EP103" s="38"/>
      <c r="EQ103" s="38"/>
      <c r="ER103" s="38"/>
      <c r="ES103" s="38"/>
      <c r="ET103" s="38"/>
      <c r="EU103" s="38"/>
      <c r="EV103" s="38"/>
      <c r="EW103" s="38"/>
      <c r="EX103" s="38"/>
      <c r="EY103" s="38"/>
      <c r="EZ103" s="38"/>
      <c r="FA103" s="38"/>
      <c r="FB103" s="38"/>
      <c r="FC103" s="38"/>
      <c r="FD103" s="38"/>
      <c r="FE103" s="38"/>
      <c r="FF103" s="38"/>
      <c r="FG103" s="38"/>
      <c r="FH103" s="38"/>
      <c r="FI103" s="38"/>
      <c r="FJ103" s="38"/>
      <c r="FK103" s="38"/>
      <c r="FL103" s="38"/>
      <c r="FM103" s="38"/>
      <c r="FN103" s="38"/>
      <c r="FO103" s="38"/>
      <c r="FP103" s="38"/>
      <c r="FQ103" s="38"/>
      <c r="FR103" s="38"/>
      <c r="FS103" s="38"/>
      <c r="FT103" s="38"/>
      <c r="FU103" s="38"/>
      <c r="FV103" s="38"/>
      <c r="FW103" s="38"/>
      <c r="FX103" s="38"/>
      <c r="FY103" s="38"/>
      <c r="FZ103" s="38"/>
      <c r="GA103" s="38"/>
      <c r="GB103" s="38"/>
      <c r="GC103" s="38"/>
      <c r="GD103" s="38"/>
      <c r="GE103" s="38"/>
      <c r="GF103" s="38"/>
      <c r="GG103" s="38"/>
      <c r="GH103" s="38"/>
      <c r="GI103" s="38"/>
      <c r="GJ103" s="38"/>
      <c r="GK103" s="38"/>
      <c r="GL103" s="38"/>
      <c r="GM103" s="38"/>
      <c r="GN103" s="38"/>
      <c r="GO103" s="38"/>
      <c r="GP103" s="38"/>
      <c r="GQ103" s="38"/>
      <c r="GR103" s="38"/>
      <c r="GS103" s="38"/>
      <c r="GT103" s="38"/>
      <c r="GU103" s="38"/>
      <c r="GV103" s="38"/>
      <c r="GW103" s="38"/>
      <c r="GX103" s="38"/>
      <c r="GY103" s="38"/>
      <c r="GZ103" s="38"/>
      <c r="HA103" s="38"/>
      <c r="HB103" s="38"/>
      <c r="HC103" s="38"/>
      <c r="HD103" s="38"/>
      <c r="HE103" s="38"/>
      <c r="HF103" s="38"/>
      <c r="HG103" s="38"/>
      <c r="HH103" s="38"/>
      <c r="HI103" s="38"/>
      <c r="HJ103" s="38"/>
      <c r="HK103" s="38"/>
      <c r="HL103" s="38"/>
      <c r="HM103" s="38"/>
      <c r="HN103" s="38"/>
      <c r="HO103" s="38"/>
      <c r="HP103" s="38"/>
      <c r="HQ103" s="38"/>
      <c r="HR103" s="38"/>
      <c r="HS103" s="38"/>
      <c r="HT103" s="38"/>
      <c r="HU103" s="38"/>
      <c r="HV103" s="38"/>
      <c r="HW103" s="38"/>
      <c r="HX103" s="38"/>
      <c r="HY103" s="38"/>
      <c r="HZ103" s="38"/>
      <c r="IA103" s="38"/>
      <c r="IB103" s="38"/>
      <c r="IC103" s="38"/>
      <c r="ID103" s="38"/>
      <c r="IE103" s="38"/>
      <c r="IF103" s="38"/>
      <c r="IG103" s="38"/>
      <c r="IH103" s="38"/>
      <c r="II103" s="38"/>
      <c r="IJ103" s="38"/>
      <c r="IK103" s="38"/>
      <c r="IL103" s="38"/>
      <c r="IM103" s="38"/>
      <c r="IN103" s="38"/>
      <c r="IO103" s="38"/>
      <c r="IP103" s="38"/>
    </row>
    <row r="104" spans="1:253" s="19" customFormat="1" ht="13.15" x14ac:dyDescent="0.4"/>
    <row r="105" spans="1:253" s="19" customFormat="1" ht="13.15" x14ac:dyDescent="0.4"/>
    <row r="106" spans="1:253" s="19" customFormat="1" ht="13.15" x14ac:dyDescent="0.4"/>
    <row r="107" spans="1:253" s="19" customFormat="1" ht="13.15" x14ac:dyDescent="0.4"/>
    <row r="108" spans="1:253" s="19" customFormat="1" ht="13.15" x14ac:dyDescent="0.4"/>
    <row r="109" spans="1:253" s="19" customFormat="1" ht="13.15" x14ac:dyDescent="0.4"/>
    <row r="110" spans="1:253" s="19" customFormat="1" ht="13.15" x14ac:dyDescent="0.4"/>
    <row r="111" spans="1:253" s="19" customFormat="1" ht="13.15" x14ac:dyDescent="0.4"/>
    <row r="112" spans="1:253" s="19" customFormat="1" ht="13.15" x14ac:dyDescent="0.4"/>
    <row r="113" s="19" customFormat="1" ht="13.15" x14ac:dyDescent="0.4"/>
    <row r="114" s="19" customFormat="1" ht="13.15" x14ac:dyDescent="0.4"/>
    <row r="115" s="19" customFormat="1" ht="13.15" x14ac:dyDescent="0.4"/>
    <row r="116" s="19" customFormat="1" ht="13.15" x14ac:dyDescent="0.4"/>
    <row r="117" s="19" customFormat="1" ht="13.15" x14ac:dyDescent="0.4"/>
    <row r="118" s="19" customFormat="1" ht="13.15" x14ac:dyDescent="0.4"/>
    <row r="119" s="19" customFormat="1" ht="13.15" x14ac:dyDescent="0.4"/>
    <row r="120" s="19" customFormat="1" ht="13.15" x14ac:dyDescent="0.4"/>
    <row r="121" s="19" customFormat="1" ht="13.15" x14ac:dyDescent="0.4"/>
    <row r="122" s="19" customFormat="1" ht="13.15" x14ac:dyDescent="0.4"/>
    <row r="123" s="19" customFormat="1" ht="13.15" x14ac:dyDescent="0.4"/>
    <row r="124" s="19" customFormat="1" ht="13.15" x14ac:dyDescent="0.4"/>
    <row r="125" s="19" customFormat="1" ht="13.15" x14ac:dyDescent="0.4"/>
    <row r="126" s="19" customFormat="1" ht="13.15" x14ac:dyDescent="0.4"/>
    <row r="127" s="19" customFormat="1" ht="13.15" x14ac:dyDescent="0.4"/>
    <row r="128" s="19" customFormat="1" ht="13.15" x14ac:dyDescent="0.4"/>
    <row r="129" s="19" customFormat="1" ht="13.15" x14ac:dyDescent="0.4"/>
    <row r="130" s="19" customFormat="1" ht="13.15" x14ac:dyDescent="0.4"/>
    <row r="131" s="19" customFormat="1" ht="13.15" x14ac:dyDescent="0.4"/>
    <row r="132" s="19" customFormat="1" ht="13.15" x14ac:dyDescent="0.4"/>
    <row r="133" s="19" customFormat="1" ht="13.15" x14ac:dyDescent="0.4"/>
    <row r="134" s="19" customFormat="1" ht="13.15" x14ac:dyDescent="0.4"/>
    <row r="135" s="19" customFormat="1" ht="13.15" x14ac:dyDescent="0.4"/>
    <row r="136" s="19" customFormat="1" ht="13.15" x14ac:dyDescent="0.4"/>
    <row r="137" s="19" customFormat="1" ht="13.15" x14ac:dyDescent="0.4"/>
    <row r="138" s="19" customFormat="1" ht="13.15" x14ac:dyDescent="0.4"/>
    <row r="139" s="19" customFormat="1" ht="13.15" x14ac:dyDescent="0.4"/>
    <row r="140" s="19" customFormat="1" ht="13.15" x14ac:dyDescent="0.4"/>
    <row r="141" s="19" customFormat="1" ht="13.15" x14ac:dyDescent="0.4"/>
    <row r="142" s="19" customFormat="1" ht="13.15" x14ac:dyDescent="0.4"/>
    <row r="143" s="19" customFormat="1" ht="13.15" x14ac:dyDescent="0.4"/>
    <row r="144" s="19" customFormat="1" ht="13.15" x14ac:dyDescent="0.4"/>
    <row r="145" s="19" customFormat="1" ht="13.15" x14ac:dyDescent="0.4"/>
    <row r="146" s="19" customFormat="1" ht="13.15" x14ac:dyDescent="0.4"/>
    <row r="147" s="19" customFormat="1" ht="13.15" x14ac:dyDescent="0.4"/>
    <row r="148" s="19" customFormat="1" ht="13.15" x14ac:dyDescent="0.4"/>
    <row r="149" s="19" customFormat="1" ht="13.15" x14ac:dyDescent="0.4"/>
    <row r="150" s="19" customFormat="1" ht="13.15" x14ac:dyDescent="0.4"/>
    <row r="151" s="19" customFormat="1" ht="13.15" x14ac:dyDescent="0.4"/>
    <row r="152" s="19" customFormat="1" ht="13.15" x14ac:dyDescent="0.4"/>
    <row r="153" s="19" customFormat="1" ht="13.15" x14ac:dyDescent="0.4"/>
    <row r="154" s="19" customFormat="1" ht="13.15" x14ac:dyDescent="0.4"/>
    <row r="155" s="19" customFormat="1" ht="13.15" x14ac:dyDescent="0.4"/>
    <row r="156" s="19" customFormat="1" ht="13.15" x14ac:dyDescent="0.4"/>
    <row r="157" s="19" customFormat="1" ht="13.15" x14ac:dyDescent="0.4"/>
    <row r="158" s="19" customFormat="1" ht="13.15" x14ac:dyDescent="0.4"/>
    <row r="159" s="19" customFormat="1" ht="13.15" x14ac:dyDescent="0.4"/>
    <row r="160" s="19" customFormat="1" ht="13.15" x14ac:dyDescent="0.4"/>
    <row r="161" s="19" customFormat="1" ht="13.15" x14ac:dyDescent="0.4"/>
    <row r="162" s="19" customFormat="1" ht="13.15" x14ac:dyDescent="0.4"/>
    <row r="163" s="19" customFormat="1" ht="13.15" x14ac:dyDescent="0.4"/>
    <row r="164" s="19" customFormat="1" ht="13.15" x14ac:dyDescent="0.4"/>
    <row r="165" s="19" customFormat="1" ht="13.15" x14ac:dyDescent="0.4"/>
    <row r="166" s="19" customFormat="1" ht="13.15" x14ac:dyDescent="0.4"/>
    <row r="167" s="19" customFormat="1" ht="13.15" x14ac:dyDescent="0.4"/>
    <row r="168" s="19" customFormat="1" ht="13.15" x14ac:dyDescent="0.4"/>
    <row r="169" s="19" customFormat="1" ht="13.15" x14ac:dyDescent="0.4"/>
    <row r="170" s="19" customFormat="1" ht="13.15" x14ac:dyDescent="0.4"/>
    <row r="171" s="19" customFormat="1" ht="13.15" x14ac:dyDescent="0.4"/>
    <row r="172" s="19" customFormat="1" ht="13.15" x14ac:dyDescent="0.4"/>
    <row r="173" s="19" customFormat="1" ht="13.15" x14ac:dyDescent="0.4"/>
    <row r="174" s="19" customFormat="1" ht="13.15" x14ac:dyDescent="0.4"/>
    <row r="175" s="19" customFormat="1" ht="13.15" x14ac:dyDescent="0.4"/>
    <row r="176" s="19" customFormat="1" ht="13.15" x14ac:dyDescent="0.4"/>
    <row r="177" s="19" customFormat="1" ht="13.15" x14ac:dyDescent="0.4"/>
    <row r="178" s="19" customFormat="1" ht="13.15" x14ac:dyDescent="0.4"/>
    <row r="179" s="19" customFormat="1" ht="13.15" x14ac:dyDescent="0.4"/>
    <row r="180" s="19" customFormat="1" ht="13.15" x14ac:dyDescent="0.4"/>
    <row r="181" s="19" customFormat="1" ht="13.15" x14ac:dyDescent="0.4"/>
    <row r="182" s="19" customFormat="1" ht="13.15" x14ac:dyDescent="0.4"/>
    <row r="183" s="19" customFormat="1" ht="13.15" x14ac:dyDescent="0.4"/>
    <row r="184" s="19" customFormat="1" ht="13.15" x14ac:dyDescent="0.4"/>
    <row r="185" s="19" customFormat="1" ht="13.15" x14ac:dyDescent="0.4"/>
    <row r="186" s="19" customFormat="1" ht="13.15" x14ac:dyDescent="0.4"/>
    <row r="187" s="19" customFormat="1" ht="13.15" x14ac:dyDescent="0.4"/>
    <row r="188" s="19" customFormat="1" ht="13.15" x14ac:dyDescent="0.4"/>
    <row r="189" s="19" customFormat="1" ht="13.15" x14ac:dyDescent="0.4"/>
    <row r="190" s="19" customFormat="1" ht="13.15" x14ac:dyDescent="0.4"/>
    <row r="191" s="19" customFormat="1" ht="13.15" x14ac:dyDescent="0.4"/>
    <row r="192" s="19" customFormat="1" ht="13.15" x14ac:dyDescent="0.4"/>
    <row r="193" s="19" customFormat="1" ht="13.15" x14ac:dyDescent="0.4"/>
    <row r="194" s="19" customFormat="1" ht="13.15" x14ac:dyDescent="0.4"/>
    <row r="195" s="19" customFormat="1" ht="13.15" x14ac:dyDescent="0.4"/>
    <row r="196" s="19" customFormat="1" ht="13.15" x14ac:dyDescent="0.4"/>
    <row r="197" s="19" customFormat="1" ht="13.15" x14ac:dyDescent="0.4"/>
    <row r="198" s="19" customFormat="1" ht="13.15" x14ac:dyDescent="0.4"/>
    <row r="199" s="19" customFormat="1" ht="13.15" x14ac:dyDescent="0.4"/>
    <row r="200" s="19" customFormat="1" ht="13.15" x14ac:dyDescent="0.4"/>
    <row r="201" s="19" customFormat="1" ht="13.15" x14ac:dyDescent="0.4"/>
    <row r="202" s="19" customFormat="1" ht="13.15" x14ac:dyDescent="0.4"/>
    <row r="203" s="19" customFormat="1" ht="13.15" x14ac:dyDescent="0.4"/>
    <row r="204" s="19" customFormat="1" ht="13.15" x14ac:dyDescent="0.4"/>
    <row r="205" s="19" customFormat="1" ht="13.15" x14ac:dyDescent="0.4"/>
    <row r="206" s="19" customFormat="1" ht="13.15" x14ac:dyDescent="0.4"/>
    <row r="207" s="19" customFormat="1" ht="13.15" x14ac:dyDescent="0.4"/>
    <row r="208" s="19" customFormat="1" ht="13.15" x14ac:dyDescent="0.4"/>
    <row r="209" s="19" customFormat="1" ht="13.15" x14ac:dyDescent="0.4"/>
    <row r="210" s="19" customFormat="1" ht="13.15" x14ac:dyDescent="0.4"/>
    <row r="211" s="19" customFormat="1" ht="13.15" x14ac:dyDescent="0.4"/>
    <row r="212" s="19" customFormat="1" ht="13.15" x14ac:dyDescent="0.4"/>
    <row r="213" s="19" customFormat="1" ht="13.15" x14ac:dyDescent="0.4"/>
    <row r="214" s="19" customFormat="1" ht="13.15" x14ac:dyDescent="0.4"/>
    <row r="215" s="19" customFormat="1" ht="13.15" x14ac:dyDescent="0.4"/>
    <row r="216" s="19" customFormat="1" ht="13.15" x14ac:dyDescent="0.4"/>
    <row r="217" s="19" customFormat="1" ht="13.15" x14ac:dyDescent="0.4"/>
    <row r="218" s="19" customFormat="1" ht="13.15" x14ac:dyDescent="0.4"/>
    <row r="219" s="19" customFormat="1" ht="13.15" x14ac:dyDescent="0.4"/>
    <row r="220" s="19" customFormat="1" ht="13.15" x14ac:dyDescent="0.4"/>
    <row r="221" s="19" customFormat="1" ht="13.15" x14ac:dyDescent="0.4"/>
    <row r="222" s="19" customFormat="1" ht="13.15" x14ac:dyDescent="0.4"/>
    <row r="223" s="19" customFormat="1" ht="13.15" x14ac:dyDescent="0.4"/>
    <row r="224" s="19" customFormat="1" ht="13.15" x14ac:dyDescent="0.4"/>
    <row r="225" s="19" customFormat="1" ht="13.15" x14ac:dyDescent="0.4"/>
    <row r="226" s="19" customFormat="1" ht="13.15" x14ac:dyDescent="0.4"/>
    <row r="227" s="19" customFormat="1" ht="13.15" x14ac:dyDescent="0.4"/>
    <row r="228" s="19" customFormat="1" ht="13.15" x14ac:dyDescent="0.4"/>
    <row r="229" s="19" customFormat="1" ht="13.15" x14ac:dyDescent="0.4"/>
    <row r="230" s="19" customFormat="1" ht="13.15" x14ac:dyDescent="0.4"/>
    <row r="231" s="19" customFormat="1" ht="13.15" x14ac:dyDescent="0.4"/>
    <row r="232" s="19" customFormat="1" ht="13.15" x14ac:dyDescent="0.4"/>
    <row r="233" s="19" customFormat="1" ht="13.15" x14ac:dyDescent="0.4"/>
    <row r="234" s="19" customFormat="1" ht="13.15" x14ac:dyDescent="0.4"/>
    <row r="235" s="19" customFormat="1" ht="13.15" x14ac:dyDescent="0.4"/>
    <row r="236" s="19" customFormat="1" ht="13.15" x14ac:dyDescent="0.4"/>
    <row r="237" s="19" customFormat="1" ht="13.15" x14ac:dyDescent="0.4"/>
    <row r="238" s="19" customFormat="1" ht="13.15" x14ac:dyDescent="0.4"/>
    <row r="239" s="19" customFormat="1" ht="13.15" x14ac:dyDescent="0.4"/>
    <row r="240" s="19" customFormat="1" ht="13.15" x14ac:dyDescent="0.4"/>
    <row r="241" s="19" customFormat="1" ht="13.15" x14ac:dyDescent="0.4"/>
    <row r="242" s="19" customFormat="1" ht="13.15" x14ac:dyDescent="0.4"/>
    <row r="243" s="19" customFormat="1" ht="13.15" x14ac:dyDescent="0.4"/>
    <row r="244" s="19" customFormat="1" ht="13.15" x14ac:dyDescent="0.4"/>
    <row r="245" s="19" customFormat="1" ht="13.15" x14ac:dyDescent="0.4"/>
    <row r="246" s="19" customFormat="1" ht="13.15" x14ac:dyDescent="0.4"/>
    <row r="247" s="19" customFormat="1" ht="13.15" x14ac:dyDescent="0.4"/>
    <row r="248" s="19" customFormat="1" ht="13.15" x14ac:dyDescent="0.4"/>
    <row r="249" s="19" customFormat="1" ht="13.15" x14ac:dyDescent="0.4"/>
    <row r="250" s="19" customFormat="1" ht="13.15" x14ac:dyDescent="0.4"/>
    <row r="251" s="19" customFormat="1" ht="13.15" x14ac:dyDescent="0.4"/>
    <row r="252" s="19" customFormat="1" ht="13.15" x14ac:dyDescent="0.4"/>
    <row r="253" s="19" customFormat="1" ht="13.15" x14ac:dyDescent="0.4"/>
    <row r="254" s="19" customFormat="1" ht="13.15" x14ac:dyDescent="0.4"/>
    <row r="255" s="19" customFormat="1" ht="13.15" x14ac:dyDescent="0.4"/>
    <row r="256" s="19" customFormat="1" ht="13.15" x14ac:dyDescent="0.4"/>
    <row r="257" s="19" customFormat="1" ht="13.15" x14ac:dyDescent="0.4"/>
    <row r="258" s="19" customFormat="1" ht="13.15" x14ac:dyDescent="0.4"/>
    <row r="259" s="19" customFormat="1" ht="13.15" x14ac:dyDescent="0.4"/>
    <row r="260" s="19" customFormat="1" ht="13.15" x14ac:dyDescent="0.4"/>
    <row r="261" s="19" customFormat="1" ht="13.15" x14ac:dyDescent="0.4"/>
    <row r="262" s="19" customFormat="1" ht="13.15" x14ac:dyDescent="0.4"/>
    <row r="263" s="19" customFormat="1" ht="13.15" x14ac:dyDescent="0.4"/>
    <row r="264" s="19" customFormat="1" ht="13.15" x14ac:dyDescent="0.4"/>
    <row r="265" s="19" customFormat="1" ht="13.15" x14ac:dyDescent="0.4"/>
    <row r="266" s="19" customFormat="1" ht="13.15" x14ac:dyDescent="0.4"/>
    <row r="267" s="19" customFormat="1" ht="13.15" x14ac:dyDescent="0.4"/>
    <row r="268" s="19" customFormat="1" ht="13.15" x14ac:dyDescent="0.4"/>
    <row r="269" s="19" customFormat="1" ht="13.15" x14ac:dyDescent="0.4"/>
    <row r="270" s="19" customFormat="1" ht="13.15" x14ac:dyDescent="0.4"/>
    <row r="271" s="19" customFormat="1" ht="13.15" x14ac:dyDescent="0.4"/>
    <row r="272" s="19" customFormat="1" ht="13.15" x14ac:dyDescent="0.4"/>
    <row r="273" s="19" customFormat="1" ht="13.15" x14ac:dyDescent="0.4"/>
    <row r="274" s="19" customFormat="1" ht="13.15" x14ac:dyDescent="0.4"/>
    <row r="275" s="19" customFormat="1" ht="13.15" x14ac:dyDescent="0.4"/>
    <row r="276" s="19" customFormat="1" ht="13.15" x14ac:dyDescent="0.4"/>
    <row r="277" s="19" customFormat="1" ht="13.15" x14ac:dyDescent="0.4"/>
    <row r="278" s="19" customFormat="1" ht="13.15" x14ac:dyDescent="0.4"/>
    <row r="279" s="19" customFormat="1" ht="13.15" x14ac:dyDescent="0.4"/>
    <row r="280" s="19" customFormat="1" ht="13.15" x14ac:dyDescent="0.4"/>
    <row r="281" s="19" customFormat="1" ht="13.15" x14ac:dyDescent="0.4"/>
    <row r="282" s="19" customFormat="1" ht="13.15" x14ac:dyDescent="0.4"/>
    <row r="283" s="19" customFormat="1" ht="13.15" x14ac:dyDescent="0.4"/>
    <row r="284" s="19" customFormat="1" ht="13.15" x14ac:dyDescent="0.4"/>
    <row r="285" s="19" customFormat="1" ht="13.15" x14ac:dyDescent="0.4"/>
    <row r="286" s="19" customFormat="1" ht="13.15" x14ac:dyDescent="0.4"/>
    <row r="287" s="19" customFormat="1" ht="13.15" x14ac:dyDescent="0.4"/>
    <row r="288" s="19" customFormat="1" ht="13.15" x14ac:dyDescent="0.4"/>
    <row r="289" s="19" customFormat="1" ht="13.15" x14ac:dyDescent="0.4"/>
    <row r="290" s="19" customFormat="1" ht="13.15" x14ac:dyDescent="0.4"/>
    <row r="291" s="19" customFormat="1" ht="13.15" x14ac:dyDescent="0.4"/>
    <row r="292" s="19" customFormat="1" ht="13.15" x14ac:dyDescent="0.4"/>
    <row r="293" s="19" customFormat="1" ht="13.15" x14ac:dyDescent="0.4"/>
    <row r="294" s="19" customFormat="1" ht="13.15" x14ac:dyDescent="0.4"/>
    <row r="295" s="19" customFormat="1" ht="13.15" x14ac:dyDescent="0.4"/>
    <row r="296" s="19" customFormat="1" ht="13.15" x14ac:dyDescent="0.4"/>
    <row r="297" s="19" customFormat="1" ht="13.15" x14ac:dyDescent="0.4"/>
    <row r="298" s="19" customFormat="1" ht="13.15" x14ac:dyDescent="0.4"/>
    <row r="299" s="19" customFormat="1" ht="13.15" x14ac:dyDescent="0.4"/>
    <row r="300" s="19" customFormat="1" ht="13.15" x14ac:dyDescent="0.4"/>
    <row r="301" s="19" customFormat="1" ht="13.15" x14ac:dyDescent="0.4"/>
    <row r="302" s="19" customFormat="1" ht="13.15" x14ac:dyDescent="0.4"/>
    <row r="303" s="19" customFormat="1" ht="13.15" x14ac:dyDescent="0.4"/>
    <row r="304" s="19" customFormat="1" ht="13.15" x14ac:dyDescent="0.4"/>
    <row r="305" s="19" customFormat="1" ht="13.15" x14ac:dyDescent="0.4"/>
    <row r="306" s="19" customFormat="1" ht="13.15" x14ac:dyDescent="0.4"/>
    <row r="307" s="19" customFormat="1" ht="13.15" x14ac:dyDescent="0.4"/>
    <row r="308" s="19" customFormat="1" ht="13.15" x14ac:dyDescent="0.4"/>
    <row r="309" s="19" customFormat="1" ht="13.15" x14ac:dyDescent="0.4"/>
    <row r="310" s="19" customFormat="1" ht="13.15" x14ac:dyDescent="0.4"/>
    <row r="311" s="19" customFormat="1" ht="13.15" x14ac:dyDescent="0.4"/>
    <row r="312" s="19" customFormat="1" ht="13.15" x14ac:dyDescent="0.4"/>
    <row r="313" s="19" customFormat="1" ht="13.15" x14ac:dyDescent="0.4"/>
    <row r="314" s="19" customFormat="1" ht="13.15" x14ac:dyDescent="0.4"/>
    <row r="315" s="19" customFormat="1" ht="13.15" x14ac:dyDescent="0.4"/>
    <row r="316" s="19" customFormat="1" ht="13.15" x14ac:dyDescent="0.4"/>
    <row r="317" s="19" customFormat="1" ht="13.15" x14ac:dyDescent="0.4"/>
    <row r="318" s="19" customFormat="1" ht="13.15" x14ac:dyDescent="0.4"/>
    <row r="319" s="19" customFormat="1" ht="13.15" x14ac:dyDescent="0.4"/>
    <row r="320" s="19" customFormat="1" ht="13.15" x14ac:dyDescent="0.4"/>
    <row r="321" s="19" customFormat="1" ht="13.15" x14ac:dyDescent="0.4"/>
    <row r="322" s="19" customFormat="1" ht="13.15" x14ac:dyDescent="0.4"/>
    <row r="323" s="19" customFormat="1" ht="13.15" x14ac:dyDescent="0.4"/>
    <row r="324" s="19" customFormat="1" ht="13.15" x14ac:dyDescent="0.4"/>
    <row r="325" s="19" customFormat="1" ht="13.15" x14ac:dyDescent="0.4"/>
    <row r="326" s="19" customFormat="1" ht="13.15" x14ac:dyDescent="0.4"/>
    <row r="327" s="19" customFormat="1" ht="13.15" x14ac:dyDescent="0.4"/>
    <row r="328" s="19" customFormat="1" ht="13.15" x14ac:dyDescent="0.4"/>
    <row r="329" s="19" customFormat="1" ht="13.15" x14ac:dyDescent="0.4"/>
    <row r="330" s="19" customFormat="1" ht="13.15" x14ac:dyDescent="0.4"/>
    <row r="331" s="19" customFormat="1" ht="13.15" x14ac:dyDescent="0.4"/>
    <row r="332" s="19" customFormat="1" ht="13.15" x14ac:dyDescent="0.4"/>
    <row r="333" s="19" customFormat="1" ht="13.15" x14ac:dyDescent="0.4"/>
    <row r="334" s="19" customFormat="1" ht="13.15" x14ac:dyDescent="0.4"/>
    <row r="335" s="19" customFormat="1" ht="13.15" x14ac:dyDescent="0.4"/>
    <row r="336" s="19" customFormat="1" ht="13.15" x14ac:dyDescent="0.4"/>
    <row r="337" s="19" customFormat="1" ht="13.15" x14ac:dyDescent="0.4"/>
    <row r="338" s="19" customFormat="1" ht="13.15" x14ac:dyDescent="0.4"/>
    <row r="339" s="19" customFormat="1" ht="13.15" x14ac:dyDescent="0.4"/>
    <row r="340" s="19" customFormat="1" ht="13.15" x14ac:dyDescent="0.4"/>
    <row r="341" s="19" customFormat="1" ht="13.15" x14ac:dyDescent="0.4"/>
    <row r="342" s="19" customFormat="1" ht="13.15" x14ac:dyDescent="0.4"/>
    <row r="343" s="19" customFormat="1" ht="13.15" x14ac:dyDescent="0.4"/>
    <row r="344" s="19" customFormat="1" ht="13.15" x14ac:dyDescent="0.4"/>
    <row r="345" s="19" customFormat="1" ht="13.15" x14ac:dyDescent="0.4"/>
    <row r="346" s="19" customFormat="1" ht="13.15" x14ac:dyDescent="0.4"/>
    <row r="347" s="19" customFormat="1" ht="13.15" x14ac:dyDescent="0.4"/>
    <row r="348" s="19" customFormat="1" ht="13.15" x14ac:dyDescent="0.4"/>
    <row r="349" s="19" customFormat="1" ht="13.15" x14ac:dyDescent="0.4"/>
    <row r="350" s="19" customFormat="1" ht="13.15" x14ac:dyDescent="0.4"/>
    <row r="351" s="19" customFormat="1" ht="13.15" x14ac:dyDescent="0.4"/>
    <row r="352" s="19" customFormat="1" ht="13.15" x14ac:dyDescent="0.4"/>
    <row r="353" s="19" customFormat="1" ht="13.15" x14ac:dyDescent="0.4"/>
    <row r="354" s="19" customFormat="1" ht="13.15" x14ac:dyDescent="0.4"/>
    <row r="355" s="19" customFormat="1" ht="13.15" x14ac:dyDescent="0.4"/>
    <row r="356" s="19" customFormat="1" ht="13.15" x14ac:dyDescent="0.4"/>
    <row r="357" s="19" customFormat="1" ht="13.15" x14ac:dyDescent="0.4"/>
    <row r="358" s="19" customFormat="1" ht="13.15" x14ac:dyDescent="0.4"/>
    <row r="359" s="19" customFormat="1" ht="13.15" x14ac:dyDescent="0.4"/>
    <row r="360" s="19" customFormat="1" ht="13.15" x14ac:dyDescent="0.4"/>
    <row r="361" s="19" customFormat="1" ht="13.15" x14ac:dyDescent="0.4"/>
    <row r="362" s="19" customFormat="1" ht="13.15" x14ac:dyDescent="0.4"/>
    <row r="363" s="19" customFormat="1" ht="13.15" x14ac:dyDescent="0.4"/>
    <row r="364" s="19" customFormat="1" ht="13.15" x14ac:dyDescent="0.4"/>
    <row r="365" s="19" customFormat="1" ht="13.15" x14ac:dyDescent="0.4"/>
    <row r="366" s="19" customFormat="1" ht="13.15" x14ac:dyDescent="0.4"/>
    <row r="367" s="19" customFormat="1" ht="13.15" x14ac:dyDescent="0.4"/>
    <row r="368" s="19" customFormat="1" ht="13.15" x14ac:dyDescent="0.4"/>
    <row r="369" s="19" customFormat="1" ht="13.15" x14ac:dyDescent="0.4"/>
    <row r="370" s="19" customFormat="1" ht="13.15" x14ac:dyDescent="0.4"/>
    <row r="371" s="19" customFormat="1" ht="13.15" x14ac:dyDescent="0.4"/>
    <row r="372" s="19" customFormat="1" ht="13.15" x14ac:dyDescent="0.4"/>
    <row r="373" s="19" customFormat="1" ht="13.15" x14ac:dyDescent="0.4"/>
    <row r="374" s="19" customFormat="1" ht="13.15" x14ac:dyDescent="0.4"/>
    <row r="375" s="19" customFormat="1" ht="13.15" x14ac:dyDescent="0.4"/>
    <row r="376" s="19" customFormat="1" ht="13.15" x14ac:dyDescent="0.4"/>
    <row r="377" s="19" customFormat="1" ht="13.15" x14ac:dyDescent="0.4"/>
    <row r="378" s="19" customFormat="1" ht="13.15" x14ac:dyDescent="0.4"/>
    <row r="379" s="19" customFormat="1" ht="13.15" x14ac:dyDescent="0.4"/>
    <row r="380" s="19" customFormat="1" ht="13.15" x14ac:dyDescent="0.4"/>
    <row r="381" s="19" customFormat="1" ht="13.15" x14ac:dyDescent="0.4"/>
    <row r="382" s="19" customFormat="1" ht="13.15" x14ac:dyDescent="0.4"/>
    <row r="383" s="19" customFormat="1" ht="13.15" x14ac:dyDescent="0.4"/>
    <row r="384" s="19" customFormat="1" ht="13.15" x14ac:dyDescent="0.4"/>
    <row r="385" s="19" customFormat="1" ht="13.15" x14ac:dyDescent="0.4"/>
    <row r="386" s="19" customFormat="1" ht="13.15" x14ac:dyDescent="0.4"/>
    <row r="387" s="19" customFormat="1" ht="13.15" x14ac:dyDescent="0.4"/>
    <row r="388" s="19" customFormat="1" ht="13.15" x14ac:dyDescent="0.4"/>
    <row r="389" s="19" customFormat="1" ht="13.15" x14ac:dyDescent="0.4"/>
    <row r="390" s="19" customFormat="1" ht="13.15" x14ac:dyDescent="0.4"/>
    <row r="391" s="19" customFormat="1" ht="13.15" x14ac:dyDescent="0.4"/>
    <row r="392" s="19" customFormat="1" ht="13.15" x14ac:dyDescent="0.4"/>
    <row r="393" s="19" customFormat="1" ht="13.15" x14ac:dyDescent="0.4"/>
    <row r="394" s="19" customFormat="1" ht="13.15" x14ac:dyDescent="0.4"/>
    <row r="395" s="19" customFormat="1" ht="13.15" x14ac:dyDescent="0.4"/>
    <row r="396" s="19" customFormat="1" ht="13.15" x14ac:dyDescent="0.4"/>
  </sheetData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M636"/>
  <sheetViews>
    <sheetView workbookViewId="0">
      <selection activeCell="K12" sqref="K12"/>
    </sheetView>
  </sheetViews>
  <sheetFormatPr defaultColWidth="8.86328125" defaultRowHeight="12.75" x14ac:dyDescent="0.35"/>
  <sheetData>
    <row r="1" spans="1:169" ht="13.1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</row>
    <row r="2" spans="1:169" ht="15.4" x14ac:dyDescent="0.4">
      <c r="A2" s="1"/>
      <c r="B2" s="93" t="s">
        <v>185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</row>
    <row r="3" spans="1:169" ht="15.75" thickBot="1" x14ac:dyDescent="0.45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 t="s">
        <v>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</row>
    <row r="4" spans="1:169" ht="13.5" thickTop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4"/>
      <c r="O4" s="4"/>
      <c r="P4" s="4"/>
      <c r="Q4" s="4" t="s">
        <v>1</v>
      </c>
      <c r="R4" s="4"/>
      <c r="S4" s="4"/>
      <c r="T4" s="4"/>
      <c r="U4" s="4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</row>
    <row r="5" spans="1:169" ht="13.5" thickBo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" t="s">
        <v>2</v>
      </c>
      <c r="O5" s="5"/>
      <c r="P5" s="5"/>
      <c r="Q5" s="5"/>
      <c r="R5" s="5"/>
      <c r="S5" s="5"/>
      <c r="T5" s="5"/>
      <c r="U5" s="5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</row>
    <row r="6" spans="1:169" ht="13.5" thickTop="1" x14ac:dyDescent="0.4">
      <c r="A6" s="1"/>
      <c r="B6" s="1"/>
      <c r="C6" s="1"/>
      <c r="D6" s="1"/>
      <c r="E6" s="1"/>
      <c r="F6" s="1"/>
      <c r="G6" s="1"/>
      <c r="H6" s="1"/>
      <c r="I6" s="2"/>
      <c r="J6" s="2"/>
      <c r="K6" s="2"/>
      <c r="L6" s="2"/>
      <c r="M6" s="1"/>
      <c r="N6" s="1">
        <v>100</v>
      </c>
      <c r="O6" s="1"/>
      <c r="P6" s="6" t="s">
        <v>3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</row>
    <row r="7" spans="1:169" ht="13.15" x14ac:dyDescent="0.4">
      <c r="A7" s="1"/>
      <c r="B7" s="1"/>
      <c r="C7" s="1"/>
      <c r="D7" s="1"/>
      <c r="E7" s="1"/>
      <c r="F7" s="1"/>
      <c r="G7" s="1"/>
      <c r="H7" s="1"/>
      <c r="I7" s="2"/>
      <c r="J7" s="2"/>
      <c r="K7" s="2"/>
      <c r="L7" s="2"/>
      <c r="M7" s="1"/>
      <c r="N7" s="7">
        <f>(Q7/100+1)*N6</f>
        <v>135.91804129637367</v>
      </c>
      <c r="O7" s="1" t="s">
        <v>4</v>
      </c>
      <c r="P7" s="6" t="s">
        <v>5</v>
      </c>
      <c r="Q7" s="7">
        <f>GDP_Inflation_Default_data!BM20</f>
        <v>35.918041296373687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</row>
    <row r="8" spans="1:169" ht="13.15" x14ac:dyDescent="0.4">
      <c r="A8" s="1"/>
      <c r="B8" s="1"/>
      <c r="C8" s="1"/>
      <c r="D8" s="1"/>
      <c r="E8" s="1"/>
      <c r="F8" s="1"/>
      <c r="G8" s="1"/>
      <c r="H8" s="1"/>
      <c r="I8" s="2"/>
      <c r="J8" s="2"/>
      <c r="K8" s="2"/>
      <c r="L8" s="2"/>
      <c r="M8" s="1"/>
      <c r="N8" s="7">
        <f t="shared" ref="N8:N13" si="0">(Q8/100+1)*N7</f>
        <v>187.96353930454148</v>
      </c>
      <c r="O8" s="1"/>
      <c r="P8" s="6" t="s">
        <v>6</v>
      </c>
      <c r="Q8" s="7">
        <f>GDP_Inflation_Default_data!BM21</f>
        <v>38.291824625901526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</row>
    <row r="9" spans="1:169" ht="13.15" x14ac:dyDescent="0.4">
      <c r="A9" s="1"/>
      <c r="B9" s="1"/>
      <c r="C9" s="1"/>
      <c r="D9" s="1"/>
      <c r="E9" s="1"/>
      <c r="F9" s="1"/>
      <c r="G9" s="1"/>
      <c r="H9" s="1"/>
      <c r="I9" s="2"/>
      <c r="J9" s="2"/>
      <c r="K9" s="2"/>
      <c r="L9" s="2"/>
      <c r="M9" s="1"/>
      <c r="N9" s="7">
        <f t="shared" si="0"/>
        <v>315.74555962356794</v>
      </c>
      <c r="O9" s="1"/>
      <c r="P9" s="6" t="s">
        <v>7</v>
      </c>
      <c r="Q9" s="7">
        <f>GDP_Inflation_Default_data!BM22</f>
        <v>67.982344231128778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</row>
    <row r="10" spans="1:169" ht="13.15" x14ac:dyDescent="0.4">
      <c r="A10" s="1"/>
      <c r="B10" s="1"/>
      <c r="C10" s="1"/>
      <c r="D10" s="1"/>
      <c r="E10" s="1"/>
      <c r="F10" s="1"/>
      <c r="G10" s="1"/>
      <c r="H10" s="1"/>
      <c r="I10" s="2"/>
      <c r="J10" s="2"/>
      <c r="K10" s="2"/>
      <c r="L10" s="2"/>
      <c r="M10" s="1"/>
      <c r="N10" s="7">
        <f t="shared" si="0"/>
        <v>856.35864016383698</v>
      </c>
      <c r="O10" s="1"/>
      <c r="P10" s="6" t="s">
        <v>8</v>
      </c>
      <c r="Q10" s="7">
        <f>GDP_Inflation_Default_data!BM23</f>
        <v>171.21795194358023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</row>
    <row r="11" spans="1:169" ht="13.15" x14ac:dyDescent="0.4">
      <c r="A11" s="1"/>
      <c r="B11" s="1"/>
      <c r="C11" s="1"/>
      <c r="D11" s="1"/>
      <c r="E11" s="1"/>
      <c r="F11" s="1"/>
      <c r="G11" s="1"/>
      <c r="H11" s="1"/>
      <c r="I11" s="2"/>
      <c r="J11" s="2"/>
      <c r="K11" s="2"/>
      <c r="L11" s="2"/>
      <c r="M11" s="1"/>
      <c r="N11" s="7">
        <f t="shared" si="0"/>
        <v>1882.5163409434076</v>
      </c>
      <c r="O11" s="1"/>
      <c r="P11" s="6" t="s">
        <v>9</v>
      </c>
      <c r="Q11" s="7">
        <f>GDP_Inflation_Default_data!BM24</f>
        <v>119.82803146392592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</row>
    <row r="12" spans="1:169" ht="13.15" x14ac:dyDescent="0.4">
      <c r="A12" s="1"/>
      <c r="B12" s="1"/>
      <c r="C12" s="1"/>
      <c r="D12" s="1"/>
      <c r="E12" s="1"/>
      <c r="F12" s="1"/>
      <c r="G12" s="1"/>
      <c r="H12" s="1"/>
      <c r="I12" s="2"/>
      <c r="J12" s="2"/>
      <c r="K12" s="2"/>
      <c r="L12" s="2"/>
      <c r="M12" s="1"/>
      <c r="N12" s="7">
        <f t="shared" si="0"/>
        <v>3749.1441698254239</v>
      </c>
      <c r="O12" s="1"/>
      <c r="P12" s="6" t="s">
        <v>10</v>
      </c>
      <c r="Q12" s="7">
        <f>GDP_Inflation_Default_data!BM25</f>
        <v>99.155996061450978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</row>
    <row r="13" spans="1:169" ht="13.5" thickBot="1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8">
        <f t="shared" si="0"/>
        <v>9010.606206699742</v>
      </c>
      <c r="O13" s="5"/>
      <c r="P13" s="9" t="s">
        <v>11</v>
      </c>
      <c r="Q13" s="8">
        <f>GDP_Inflation_Default_data!BM26</f>
        <v>140.33768237617053</v>
      </c>
      <c r="R13" s="5"/>
      <c r="S13" s="5"/>
      <c r="T13" s="5"/>
      <c r="U13" s="5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</row>
    <row r="14" spans="1:169" ht="13.5" thickTop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</row>
    <row r="15" spans="1:169" ht="13.5" thickBot="1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 t="s">
        <v>12</v>
      </c>
      <c r="O15" s="2"/>
      <c r="P15" s="2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</row>
    <row r="16" spans="1:169" ht="13.5" thickTop="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0"/>
      <c r="O16" s="11"/>
      <c r="P16" s="11"/>
      <c r="Q16" s="4" t="s">
        <v>1</v>
      </c>
      <c r="R16" s="4"/>
      <c r="S16" s="4"/>
      <c r="T16" s="4"/>
      <c r="U16" s="4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</row>
    <row r="17" spans="1:169" ht="13.5" thickBo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5" t="s">
        <v>2</v>
      </c>
      <c r="O17" s="5"/>
      <c r="P17" s="5"/>
      <c r="Q17" s="5"/>
      <c r="R17" s="5"/>
      <c r="S17" s="5"/>
      <c r="T17" s="5"/>
      <c r="U17" s="5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</row>
    <row r="18" spans="1:169" ht="13.5" thickTop="1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>
        <v>100</v>
      </c>
      <c r="O18" s="1"/>
      <c r="P18" s="6" t="s">
        <v>3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</row>
    <row r="19" spans="1:169" ht="13.15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7">
        <f t="shared" ref="N19:N25" si="1">(Q19/100+1)*N18</f>
        <v>115.56322864330262</v>
      </c>
      <c r="O19" s="1"/>
      <c r="P19" s="6" t="s">
        <v>5</v>
      </c>
      <c r="Q19" s="7">
        <f>GDP_Inflation_Default_data!IS49</f>
        <v>15.563228643302626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</row>
    <row r="20" spans="1:169" ht="13.15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7">
        <f t="shared" si="1"/>
        <v>132.47960081980509</v>
      </c>
      <c r="O20" s="1"/>
      <c r="P20" s="6" t="s">
        <v>6</v>
      </c>
      <c r="Q20" s="7">
        <f>GDP_Inflation_Default_data!IS50</f>
        <v>14.638196228245329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</row>
    <row r="21" spans="1:169" ht="13.15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7">
        <f t="shared" si="1"/>
        <v>152.36779237023077</v>
      </c>
      <c r="O21" s="1"/>
      <c r="P21" s="6" t="s">
        <v>7</v>
      </c>
      <c r="Q21" s="7">
        <f>GDP_Inflation_Default_data!IS51</f>
        <v>15.012267116865061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</row>
    <row r="22" spans="1:169" ht="13.15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7">
        <f t="shared" si="1"/>
        <v>203.25445941568955</v>
      </c>
      <c r="O22" s="1"/>
      <c r="P22" s="6" t="s">
        <v>8</v>
      </c>
      <c r="Q22" s="7">
        <f>GDP_Inflation_Default_data!IS52</f>
        <v>33.397259521757633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</row>
    <row r="23" spans="1:169" ht="13.15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>
        <f t="shared" si="1"/>
        <v>280.92959775330104</v>
      </c>
      <c r="O23" s="1"/>
      <c r="P23" s="6" t="s">
        <v>9</v>
      </c>
      <c r="Q23" s="7">
        <f>GDP_Inflation_Default_data!IS53</f>
        <v>38.215711754079031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</row>
    <row r="24" spans="1:169" ht="13.15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2">
        <f t="shared" si="1"/>
        <v>362.19851657920645</v>
      </c>
      <c r="O24" s="13"/>
      <c r="P24" s="14" t="s">
        <v>10</v>
      </c>
      <c r="Q24" s="12">
        <f>GDP_Inflation_Default_data!IS54</f>
        <v>28.928571241992056</v>
      </c>
      <c r="R24" s="13"/>
      <c r="S24" s="13"/>
      <c r="T24" s="13"/>
      <c r="U24" s="13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</row>
    <row r="25" spans="1:169" ht="13.5" thickBo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8">
        <f t="shared" si="1"/>
        <v>467.62252731633748</v>
      </c>
      <c r="O25" s="5"/>
      <c r="P25" s="9" t="s">
        <v>11</v>
      </c>
      <c r="Q25" s="8">
        <f>GDP_Inflation_Default_data!IS55</f>
        <v>29.10669312862208</v>
      </c>
      <c r="R25" s="5"/>
      <c r="S25" s="5"/>
      <c r="T25" s="5"/>
      <c r="U25" s="5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</row>
    <row r="26" spans="1:169" ht="13.5" thickTop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</row>
    <row r="27" spans="1:169" ht="13.15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</row>
    <row r="28" spans="1:169" ht="13.15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</row>
    <row r="29" spans="1:169" ht="13.15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</row>
    <row r="30" spans="1:169" ht="15.4" x14ac:dyDescent="0.45">
      <c r="A30" s="1"/>
      <c r="B30" s="15" t="s">
        <v>13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</row>
    <row r="31" spans="1:169" ht="13.15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</row>
    <row r="32" spans="1:169" ht="13.15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</row>
    <row r="33" spans="1:169" ht="13.15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</row>
    <row r="34" spans="1:169" ht="13.15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</row>
    <row r="35" spans="1:169" ht="13.15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</row>
    <row r="36" spans="1:169" ht="13.15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</row>
    <row r="37" spans="1:169" ht="13.15" x14ac:dyDescent="0.4">
      <c r="A37" s="1"/>
      <c r="B37" s="1"/>
      <c r="C37" s="1"/>
      <c r="D37" s="97" t="s">
        <v>14</v>
      </c>
      <c r="E37" s="97"/>
      <c r="F37" s="1"/>
      <c r="G37" s="1"/>
      <c r="H37" s="1"/>
      <c r="I37" s="1"/>
      <c r="J37" s="97"/>
      <c r="K37" s="9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</row>
    <row r="38" spans="1:169" ht="13.15" x14ac:dyDescent="0.4">
      <c r="A38" s="1"/>
      <c r="B38" s="1"/>
      <c r="C38" s="1" t="s">
        <v>15</v>
      </c>
      <c r="D38" s="1" t="s">
        <v>16</v>
      </c>
      <c r="E38" s="1" t="s">
        <v>17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</row>
    <row r="39" spans="1:169" ht="13.15" x14ac:dyDescent="0.4">
      <c r="A39" s="1"/>
      <c r="B39" s="1"/>
      <c r="C39" s="1" t="s">
        <v>18</v>
      </c>
      <c r="D39" s="1" t="s">
        <v>19</v>
      </c>
      <c r="E39" s="1" t="s">
        <v>19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</row>
    <row r="40" spans="1:169" ht="13.15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</row>
    <row r="41" spans="1:169" ht="13.15" x14ac:dyDescent="0.4">
      <c r="A41" s="1"/>
      <c r="B41" s="1"/>
      <c r="C41" s="1" t="s">
        <v>20</v>
      </c>
      <c r="D41" s="16">
        <f>100*(($N$10/$N$6)^0.25-1)</f>
        <v>71.066086846686204</v>
      </c>
      <c r="E41" s="16">
        <f>100*(($N$22/$N$18)^0.25-1)</f>
        <v>19.401565429695466</v>
      </c>
      <c r="F41" s="1"/>
      <c r="G41" s="1"/>
      <c r="H41" s="1"/>
      <c r="I41" s="1"/>
      <c r="J41" s="2"/>
      <c r="K41" s="2"/>
      <c r="L41" s="1"/>
      <c r="M41" s="1"/>
      <c r="N41" s="1"/>
      <c r="O41" s="1"/>
      <c r="P41" s="6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</row>
    <row r="42" spans="1:169" ht="13.15" x14ac:dyDescent="0.4">
      <c r="A42" s="1"/>
      <c r="B42" s="1"/>
      <c r="C42" s="1" t="s">
        <v>21</v>
      </c>
      <c r="D42" s="16">
        <f>100*(($N$13/$N$10)^0.333-1)</f>
        <v>118.95695390280446</v>
      </c>
      <c r="E42" s="16">
        <f>100*(($N$25/$N$22)^0.333-1)</f>
        <v>31.976871387643136</v>
      </c>
      <c r="F42" s="1"/>
      <c r="G42" s="1"/>
      <c r="H42" s="1"/>
      <c r="I42" s="1"/>
      <c r="J42" s="2"/>
      <c r="K42" s="2"/>
      <c r="L42" s="1"/>
      <c r="M42" s="1"/>
      <c r="N42" s="7"/>
      <c r="O42" s="1"/>
      <c r="P42" s="6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</row>
    <row r="43" spans="1:169" ht="13.15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7"/>
      <c r="O43" s="1"/>
      <c r="P43" s="6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</row>
    <row r="44" spans="1:169" ht="13.15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7"/>
      <c r="O44" s="1"/>
      <c r="P44" s="6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</row>
    <row r="45" spans="1:169" ht="13.15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7"/>
      <c r="O45" s="1"/>
      <c r="P45" s="17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</row>
    <row r="46" spans="1:169" ht="13.15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7"/>
      <c r="O46" s="1"/>
      <c r="P46" s="6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</row>
    <row r="47" spans="1:169" ht="13.15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7"/>
      <c r="O47" s="1"/>
      <c r="P47" s="6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</row>
    <row r="48" spans="1:169" ht="13.15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7"/>
      <c r="O48" s="1"/>
      <c r="P48" s="6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</row>
    <row r="49" spans="1:169" ht="13.15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</row>
    <row r="50" spans="1:169" ht="13.15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</row>
    <row r="51" spans="1:169" ht="13.15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6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</row>
    <row r="52" spans="1:169" ht="13.15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8"/>
      <c r="O52" s="1"/>
      <c r="P52" s="6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</row>
    <row r="53" spans="1:169" ht="13.15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7"/>
      <c r="O53" s="1"/>
      <c r="P53" s="6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</row>
    <row r="54" spans="1:169" ht="13.15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7"/>
      <c r="O54" s="1"/>
      <c r="P54" s="6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</row>
    <row r="55" spans="1:169" ht="13.15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7"/>
      <c r="O55" s="1"/>
      <c r="P55" s="17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</row>
    <row r="56" spans="1:169" ht="13.15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7"/>
      <c r="O56" s="1"/>
      <c r="P56" s="6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</row>
    <row r="57" spans="1:169" ht="13.15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7"/>
      <c r="O57" s="1"/>
      <c r="P57" s="6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</row>
    <row r="58" spans="1:169" ht="13.15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7"/>
      <c r="O58" s="1"/>
      <c r="P58" s="6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</row>
    <row r="59" spans="1:169" ht="13.15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</row>
    <row r="60" spans="1:169" ht="13.15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</row>
    <row r="61" spans="1:169" ht="13.15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</row>
    <row r="62" spans="1:169" ht="13.15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</row>
    <row r="63" spans="1:169" ht="13.15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</row>
    <row r="64" spans="1:169" ht="13.15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</row>
    <row r="65" spans="1:169" ht="13.15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</row>
    <row r="66" spans="1:169" ht="13.15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</row>
    <row r="67" spans="1:169" ht="13.15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</row>
    <row r="68" spans="1:169" ht="13.15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</row>
    <row r="69" spans="1:169" ht="13.15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</row>
    <row r="70" spans="1:169" ht="13.15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</row>
    <row r="71" spans="1:169" ht="13.15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</row>
    <row r="72" spans="1:169" ht="13.15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</row>
    <row r="73" spans="1:169" ht="13.15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</row>
    <row r="74" spans="1:169" ht="13.15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</row>
    <row r="75" spans="1:169" ht="13.15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</row>
    <row r="76" spans="1:169" ht="13.15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</row>
    <row r="77" spans="1:169" ht="13.15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</row>
    <row r="78" spans="1:169" ht="13.15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</row>
    <row r="79" spans="1:169" ht="13.15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</row>
    <row r="80" spans="1:169" ht="13.15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</row>
    <row r="81" spans="1:169" ht="13.15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</row>
    <row r="82" spans="1:169" ht="13.15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</row>
    <row r="83" spans="1:169" ht="13.15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</row>
    <row r="84" spans="1:169" ht="13.15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</row>
    <row r="85" spans="1:169" ht="13.15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</row>
    <row r="86" spans="1:169" ht="13.15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</row>
    <row r="87" spans="1:169" ht="13.15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</row>
    <row r="88" spans="1:169" ht="13.15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</row>
    <row r="89" spans="1:169" ht="13.15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</row>
    <row r="90" spans="1:169" ht="13.15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</row>
    <row r="91" spans="1:169" ht="13.15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</row>
    <row r="92" spans="1:169" ht="13.15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</row>
    <row r="93" spans="1:169" ht="13.15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</row>
    <row r="94" spans="1:169" ht="13.15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</row>
    <row r="95" spans="1:169" ht="13.15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</row>
    <row r="96" spans="1:169" ht="13.15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</row>
    <row r="97" spans="1:169" ht="13.15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</row>
    <row r="98" spans="1:169" ht="13.15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</row>
    <row r="99" spans="1:169" ht="13.15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</row>
    <row r="100" spans="1:169" ht="13.15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</row>
    <row r="101" spans="1:169" ht="13.15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</row>
    <row r="102" spans="1:169" ht="13.15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</row>
    <row r="103" spans="1:169" ht="13.15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</row>
    <row r="104" spans="1:169" ht="13.15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</row>
    <row r="105" spans="1:169" ht="13.15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</row>
    <row r="106" spans="1:169" ht="13.15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</row>
    <row r="107" spans="1:169" ht="13.15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</row>
    <row r="108" spans="1:169" ht="13.15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</row>
    <row r="109" spans="1:169" ht="13.15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</row>
    <row r="110" spans="1:169" ht="13.15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</row>
    <row r="111" spans="1:169" ht="13.15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</row>
    <row r="112" spans="1:169" ht="13.15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</row>
    <row r="113" spans="1:169" ht="13.15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</row>
    <row r="114" spans="1:169" ht="13.15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</row>
    <row r="115" spans="1:169" ht="13.15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</row>
    <row r="116" spans="1:169" ht="13.15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</row>
    <row r="117" spans="1:169" ht="13.15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</row>
    <row r="118" spans="1:169" ht="13.15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</row>
    <row r="119" spans="1:169" ht="13.15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</row>
    <row r="120" spans="1:169" ht="13.15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</row>
    <row r="121" spans="1:169" ht="13.15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</row>
    <row r="122" spans="1:169" ht="13.15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</row>
    <row r="123" spans="1:169" ht="13.15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</row>
    <row r="124" spans="1:169" ht="13.15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</row>
    <row r="125" spans="1:169" ht="13.15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</row>
    <row r="126" spans="1:169" ht="13.15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</row>
    <row r="127" spans="1:169" ht="13.15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</row>
    <row r="128" spans="1:169" ht="13.15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</row>
    <row r="129" spans="1:169" ht="13.15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</row>
    <row r="130" spans="1:169" ht="13.15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</row>
    <row r="131" spans="1:169" ht="13.15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</row>
    <row r="132" spans="1:169" ht="13.15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</row>
    <row r="133" spans="1:169" ht="13.15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</row>
    <row r="134" spans="1:169" ht="13.15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</row>
    <row r="135" spans="1:169" ht="13.15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</row>
    <row r="136" spans="1:169" ht="13.15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</row>
    <row r="137" spans="1:169" ht="13.15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</row>
    <row r="138" spans="1:169" ht="13.15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</row>
    <row r="139" spans="1:169" ht="13.15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</row>
    <row r="140" spans="1:169" ht="13.15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</row>
    <row r="141" spans="1:169" ht="13.15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</row>
    <row r="142" spans="1:169" ht="13.15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</row>
    <row r="143" spans="1:169" ht="13.15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</row>
    <row r="144" spans="1:169" ht="13.15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</row>
    <row r="145" spans="1:169" ht="13.15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</row>
    <row r="146" spans="1:169" ht="13.15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</row>
    <row r="147" spans="1:169" ht="13.15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</row>
    <row r="148" spans="1:169" ht="13.15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</row>
    <row r="149" spans="1:169" ht="13.15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</row>
    <row r="150" spans="1:169" ht="13.15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</row>
    <row r="151" spans="1:169" ht="13.15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</row>
    <row r="152" spans="1:169" ht="13.15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</row>
    <row r="153" spans="1:169" ht="13.15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</row>
    <row r="154" spans="1:169" ht="13.15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</row>
    <row r="155" spans="1:169" ht="13.15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</row>
    <row r="156" spans="1:169" ht="13.15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</row>
    <row r="157" spans="1:169" ht="13.15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</row>
    <row r="158" spans="1:169" ht="13.15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</row>
    <row r="159" spans="1:169" ht="13.15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</row>
    <row r="160" spans="1:169" ht="13.15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</row>
    <row r="161" spans="1:169" ht="13.15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</row>
    <row r="162" spans="1:169" ht="13.15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</row>
    <row r="163" spans="1:169" ht="13.15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</row>
    <row r="164" spans="1:169" ht="13.15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</row>
    <row r="165" spans="1:169" ht="13.15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</row>
    <row r="166" spans="1:169" ht="13.15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</row>
    <row r="167" spans="1:169" ht="13.15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</row>
    <row r="168" spans="1:169" ht="13.15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</row>
    <row r="169" spans="1:169" ht="13.15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</row>
    <row r="170" spans="1:169" ht="13.15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</row>
    <row r="171" spans="1:169" ht="13.15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</row>
    <row r="172" spans="1:169" ht="13.15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</row>
    <row r="173" spans="1:169" ht="13.15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</row>
    <row r="174" spans="1:169" ht="13.15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</row>
    <row r="175" spans="1:169" ht="13.15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</row>
    <row r="176" spans="1:169" ht="13.15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</row>
    <row r="177" spans="1:169" ht="13.15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</row>
    <row r="178" spans="1:169" ht="13.15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</row>
    <row r="179" spans="1:169" ht="13.15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</row>
    <row r="180" spans="1:169" ht="13.15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</row>
    <row r="181" spans="1:169" ht="13.15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</row>
    <row r="182" spans="1:169" ht="13.15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</row>
    <row r="183" spans="1:169" ht="13.15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</row>
    <row r="184" spans="1:169" ht="13.15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</row>
    <row r="185" spans="1:169" ht="13.15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</row>
    <row r="186" spans="1:169" ht="13.15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</row>
    <row r="187" spans="1:169" ht="13.15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</row>
    <row r="188" spans="1:169" ht="13.15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</row>
    <row r="189" spans="1:169" ht="13.15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</row>
    <row r="190" spans="1:169" ht="13.15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</row>
    <row r="191" spans="1:169" ht="13.15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</row>
    <row r="192" spans="1:169" ht="13.15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</row>
    <row r="193" spans="1:169" ht="13.15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</row>
    <row r="194" spans="1:169" ht="13.15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</row>
    <row r="195" spans="1:169" ht="13.15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</row>
    <row r="196" spans="1:169" ht="13.15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</row>
    <row r="197" spans="1:169" ht="13.15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</row>
    <row r="198" spans="1:169" ht="13.15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</row>
    <row r="199" spans="1:169" ht="13.15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</row>
    <row r="200" spans="1:169" ht="13.15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</row>
    <row r="201" spans="1:169" ht="13.15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</row>
    <row r="202" spans="1:169" ht="13.15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</row>
    <row r="203" spans="1:169" ht="13.15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</row>
    <row r="204" spans="1:169" ht="13.15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</row>
    <row r="205" spans="1:169" ht="13.15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</row>
    <row r="206" spans="1:169" ht="13.15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</row>
    <row r="207" spans="1:169" ht="13.15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</row>
    <row r="208" spans="1:169" ht="13.15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</row>
    <row r="209" spans="1:169" ht="13.15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</row>
    <row r="210" spans="1:169" ht="13.15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</row>
    <row r="211" spans="1:169" ht="13.15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</row>
    <row r="212" spans="1:169" ht="13.15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</row>
    <row r="213" spans="1:169" ht="13.15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</row>
    <row r="214" spans="1:169" ht="13.15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</row>
    <row r="215" spans="1:169" ht="13.15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</row>
    <row r="216" spans="1:169" ht="13.15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</row>
    <row r="217" spans="1:169" ht="13.15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</row>
    <row r="218" spans="1:169" ht="13.15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</row>
    <row r="219" spans="1:169" ht="13.15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</row>
    <row r="220" spans="1:169" ht="13.15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</row>
    <row r="221" spans="1:169" ht="13.15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</row>
    <row r="222" spans="1:169" ht="13.15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</row>
    <row r="223" spans="1:169" ht="13.15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</row>
    <row r="224" spans="1:169" ht="13.15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</row>
    <row r="225" spans="1:169" ht="13.15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</row>
    <row r="226" spans="1:169" ht="13.15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</row>
    <row r="227" spans="1:169" ht="13.15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</row>
    <row r="228" spans="1:169" ht="13.15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</row>
    <row r="229" spans="1:169" ht="13.15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</row>
    <row r="230" spans="1:169" ht="13.15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</row>
    <row r="231" spans="1:169" ht="13.15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</row>
    <row r="232" spans="1:169" ht="13.15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</row>
    <row r="233" spans="1:169" ht="13.15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</row>
    <row r="234" spans="1:169" ht="13.15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</row>
    <row r="235" spans="1:169" ht="13.15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</row>
    <row r="236" spans="1:169" ht="13.15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</row>
    <row r="237" spans="1:169" ht="13.15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</row>
    <row r="238" spans="1:169" ht="13.15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</row>
    <row r="239" spans="1:169" ht="13.15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</row>
    <row r="240" spans="1:169" ht="13.15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</row>
    <row r="241" spans="1:169" ht="13.15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</row>
    <row r="242" spans="1:169" ht="13.15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</row>
    <row r="243" spans="1:169" ht="13.15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</row>
    <row r="244" spans="1:169" ht="13.15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</row>
    <row r="245" spans="1:169" ht="13.15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</row>
    <row r="246" spans="1:169" ht="13.15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</row>
    <row r="247" spans="1:169" ht="13.15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</row>
    <row r="248" spans="1:169" ht="13.15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</row>
    <row r="249" spans="1:169" ht="13.15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</row>
    <row r="250" spans="1:169" ht="13.15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</row>
    <row r="251" spans="1:169" ht="13.15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</row>
    <row r="252" spans="1:169" ht="13.15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</row>
    <row r="253" spans="1:169" ht="13.15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</row>
    <row r="254" spans="1:169" ht="13.15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</row>
    <row r="255" spans="1:169" ht="13.15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</row>
    <row r="256" spans="1:169" ht="13.15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</row>
    <row r="257" spans="1:169" ht="13.15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</row>
    <row r="258" spans="1:169" ht="13.15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</row>
    <row r="259" spans="1:169" ht="13.15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</row>
    <row r="260" spans="1:169" ht="13.15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</row>
    <row r="261" spans="1:169" ht="13.15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</row>
    <row r="262" spans="1:169" ht="13.15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</row>
    <row r="263" spans="1:169" ht="13.15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</row>
    <row r="264" spans="1:169" ht="13.15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</row>
    <row r="265" spans="1:169" ht="13.15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</row>
    <row r="266" spans="1:169" ht="13.15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</row>
    <row r="267" spans="1:169" ht="13.15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</row>
    <row r="268" spans="1:169" ht="13.15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</row>
    <row r="269" spans="1:169" ht="13.15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</row>
    <row r="270" spans="1:169" ht="13.15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</row>
    <row r="271" spans="1:169" ht="13.15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</row>
    <row r="272" spans="1:169" ht="13.15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</row>
    <row r="273" spans="1:169" ht="13.15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</row>
    <row r="274" spans="1:169" ht="13.15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</row>
    <row r="275" spans="1:169" ht="13.15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</row>
    <row r="276" spans="1:169" ht="13.15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</row>
    <row r="277" spans="1:169" ht="13.15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</row>
    <row r="278" spans="1:169" ht="13.15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</row>
    <row r="279" spans="1:169" ht="13.15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</row>
    <row r="280" spans="1:169" ht="13.15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</row>
    <row r="281" spans="1:169" ht="13.15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</row>
    <row r="282" spans="1:169" ht="13.15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</row>
    <row r="283" spans="1:169" ht="13.15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</row>
    <row r="284" spans="1:169" ht="13.15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</row>
    <row r="285" spans="1:169" ht="13.15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</row>
    <row r="286" spans="1:169" ht="13.15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</row>
    <row r="287" spans="1:169" ht="13.15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</row>
    <row r="288" spans="1:169" ht="13.15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</row>
    <row r="289" spans="1:169" ht="13.15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</row>
    <row r="290" spans="1:169" ht="13.15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</row>
    <row r="291" spans="1:169" ht="13.15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</row>
    <row r="292" spans="1:169" ht="13.15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</row>
    <row r="293" spans="1:169" ht="13.15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</row>
    <row r="294" spans="1:169" ht="13.15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</row>
    <row r="295" spans="1:169" ht="13.15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</row>
    <row r="296" spans="1:169" ht="13.15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</row>
    <row r="297" spans="1:169" ht="13.15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</row>
    <row r="298" spans="1:169" ht="13.15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</row>
    <row r="299" spans="1:169" ht="13.15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</row>
    <row r="300" spans="1:169" ht="13.15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</row>
    <row r="301" spans="1:169" ht="13.15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</row>
    <row r="302" spans="1:169" ht="13.15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</row>
    <row r="303" spans="1:169" ht="13.15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</row>
    <row r="304" spans="1:169" ht="13.15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</row>
    <row r="305" spans="1:169" ht="13.15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</row>
    <row r="306" spans="1:169" ht="13.15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</row>
    <row r="307" spans="1:169" ht="13.15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</row>
    <row r="308" spans="1:169" ht="13.15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</row>
    <row r="309" spans="1:169" ht="13.15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</row>
    <row r="310" spans="1:169" ht="13.15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</row>
    <row r="311" spans="1:169" ht="13.15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</row>
    <row r="312" spans="1:169" ht="13.15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</row>
    <row r="313" spans="1:169" ht="13.15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</row>
    <row r="314" spans="1:169" ht="13.15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</row>
    <row r="315" spans="1:169" ht="13.15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</row>
    <row r="316" spans="1:169" ht="13.15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</row>
    <row r="317" spans="1:169" ht="13.15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</row>
    <row r="318" spans="1:169" ht="13.15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</row>
    <row r="319" spans="1:169" ht="13.15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</row>
    <row r="320" spans="1:169" ht="13.15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</row>
    <row r="321" spans="1:169" ht="13.15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</row>
    <row r="322" spans="1:169" ht="13.15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</row>
    <row r="323" spans="1:169" ht="13.15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</row>
    <row r="324" spans="1:169" ht="13.15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</row>
    <row r="325" spans="1:169" ht="13.15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</row>
    <row r="326" spans="1:169" ht="13.15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</row>
    <row r="327" spans="1:169" ht="13.15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</row>
    <row r="328" spans="1:169" ht="13.15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</row>
    <row r="329" spans="1:169" ht="13.15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</row>
    <row r="330" spans="1:169" ht="13.15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</row>
    <row r="331" spans="1:169" ht="13.15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</row>
    <row r="332" spans="1:169" ht="13.15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</row>
    <row r="333" spans="1:169" ht="13.15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</row>
    <row r="334" spans="1:169" ht="13.15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</row>
    <row r="335" spans="1:169" ht="13.15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</row>
    <row r="336" spans="1:169" ht="13.15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</row>
    <row r="337" spans="1:169" ht="13.15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</row>
    <row r="338" spans="1:169" ht="13.15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</row>
    <row r="339" spans="1:169" ht="13.15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</row>
    <row r="340" spans="1:169" ht="13.15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</row>
    <row r="341" spans="1:169" ht="13.15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</row>
    <row r="342" spans="1:169" ht="13.15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</row>
    <row r="343" spans="1:169" ht="13.15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</row>
    <row r="344" spans="1:169" ht="13.15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</row>
    <row r="345" spans="1:169" ht="13.15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</row>
    <row r="346" spans="1:169" ht="13.15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</row>
    <row r="347" spans="1:169" ht="13.15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</row>
    <row r="348" spans="1:169" ht="13.15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</row>
    <row r="349" spans="1:169" ht="13.15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</row>
    <row r="350" spans="1:169" ht="13.15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</row>
    <row r="351" spans="1:169" ht="13.15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</row>
    <row r="352" spans="1:169" ht="13.15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</row>
    <row r="353" spans="1:169" ht="13.15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</row>
    <row r="354" spans="1:169" ht="13.15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</row>
    <row r="355" spans="1:169" ht="13.15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</row>
    <row r="356" spans="1:169" ht="13.15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</row>
    <row r="357" spans="1:169" ht="13.15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</row>
    <row r="358" spans="1:169" ht="13.15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</row>
    <row r="359" spans="1:169" ht="13.15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</row>
    <row r="360" spans="1:169" ht="13.15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</row>
    <row r="361" spans="1:169" ht="13.15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</row>
    <row r="362" spans="1:169" ht="13.15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</row>
    <row r="363" spans="1:169" ht="13.15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</row>
    <row r="364" spans="1:169" ht="13.15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</row>
    <row r="365" spans="1:169" ht="13.15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</row>
    <row r="366" spans="1:169" ht="13.15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</row>
    <row r="367" spans="1:169" ht="13.15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</row>
    <row r="368" spans="1:169" ht="13.15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</row>
    <row r="369" spans="1:169" ht="13.15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</row>
    <row r="370" spans="1:169" ht="13.15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</row>
    <row r="371" spans="1:169" ht="13.15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</row>
    <row r="372" spans="1:169" ht="13.15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</row>
    <row r="373" spans="1:169" ht="13.15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</row>
    <row r="374" spans="1:169" ht="13.15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</row>
    <row r="375" spans="1:169" ht="13.15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</row>
    <row r="376" spans="1:169" ht="13.15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</row>
    <row r="377" spans="1:169" ht="13.15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</row>
    <row r="378" spans="1:169" ht="13.15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</row>
    <row r="379" spans="1:169" ht="13.15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</row>
    <row r="380" spans="1:169" ht="13.15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</row>
    <row r="381" spans="1:169" ht="13.15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</row>
    <row r="382" spans="1:169" ht="13.15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</row>
    <row r="383" spans="1:169" ht="13.15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</row>
    <row r="384" spans="1:169" ht="13.15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</row>
    <row r="385" spans="1:169" ht="13.15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</row>
    <row r="386" spans="1:169" ht="13.15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</row>
    <row r="387" spans="1:169" ht="13.15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</row>
    <row r="388" spans="1:169" ht="13.15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</row>
    <row r="389" spans="1:169" ht="13.15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</row>
    <row r="390" spans="1:169" ht="13.15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</row>
    <row r="391" spans="1:169" ht="13.15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</row>
    <row r="392" spans="1:169" ht="13.15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</row>
    <row r="393" spans="1:169" ht="13.15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</row>
    <row r="394" spans="1:169" ht="13.15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</row>
    <row r="395" spans="1:169" ht="13.15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</row>
    <row r="396" spans="1:169" ht="13.15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</row>
    <row r="397" spans="1:169" ht="13.15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</row>
    <row r="398" spans="1:169" ht="13.15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</row>
    <row r="399" spans="1:169" ht="13.15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</row>
    <row r="400" spans="1:169" ht="13.15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</row>
    <row r="401" spans="1:169" ht="13.15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</row>
    <row r="402" spans="1:169" ht="13.15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</row>
    <row r="403" spans="1:169" ht="13.15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</row>
    <row r="404" spans="1:169" ht="13.15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</row>
    <row r="405" spans="1:169" ht="13.15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</row>
    <row r="406" spans="1:169" ht="13.15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</row>
    <row r="407" spans="1:169" ht="13.15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</row>
    <row r="408" spans="1:169" ht="13.15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</row>
    <row r="409" spans="1:169" ht="13.15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</row>
    <row r="410" spans="1:169" ht="13.15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</row>
    <row r="411" spans="1:169" ht="13.15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</row>
    <row r="412" spans="1:169" ht="13.15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</row>
    <row r="413" spans="1:169" ht="13.15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</row>
    <row r="414" spans="1:169" ht="13.15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</row>
    <row r="415" spans="1:169" ht="13.15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</row>
    <row r="416" spans="1:169" ht="13.15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</row>
    <row r="417" spans="1:169" ht="13.15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</row>
    <row r="418" spans="1:169" ht="13.15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</row>
    <row r="419" spans="1:169" ht="13.15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</row>
    <row r="420" spans="1:169" ht="13.15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</row>
    <row r="421" spans="1:169" ht="13.15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  <c r="FE421" s="2"/>
      <c r="FF421" s="2"/>
      <c r="FG421" s="2"/>
      <c r="FH421" s="2"/>
      <c r="FI421" s="2"/>
      <c r="FJ421" s="2"/>
      <c r="FK421" s="2"/>
      <c r="FL421" s="2"/>
      <c r="FM421" s="2"/>
    </row>
    <row r="422" spans="1:169" ht="13.15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  <c r="FE422" s="2"/>
      <c r="FF422" s="2"/>
      <c r="FG422" s="2"/>
      <c r="FH422" s="2"/>
      <c r="FI422" s="2"/>
      <c r="FJ422" s="2"/>
      <c r="FK422" s="2"/>
      <c r="FL422" s="2"/>
      <c r="FM422" s="2"/>
    </row>
    <row r="423" spans="1:169" ht="13.15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</row>
    <row r="424" spans="1:169" ht="13.15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</row>
    <row r="425" spans="1:169" ht="13.15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  <c r="FE425" s="2"/>
      <c r="FF425" s="2"/>
      <c r="FG425" s="2"/>
      <c r="FH425" s="2"/>
      <c r="FI425" s="2"/>
      <c r="FJ425" s="2"/>
      <c r="FK425" s="2"/>
      <c r="FL425" s="2"/>
      <c r="FM425" s="2"/>
    </row>
    <row r="426" spans="1:169" ht="13.15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  <c r="FE426" s="2"/>
      <c r="FF426" s="2"/>
      <c r="FG426" s="2"/>
      <c r="FH426" s="2"/>
      <c r="FI426" s="2"/>
      <c r="FJ426" s="2"/>
      <c r="FK426" s="2"/>
      <c r="FL426" s="2"/>
      <c r="FM426" s="2"/>
    </row>
    <row r="427" spans="1:169" ht="13.15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  <c r="FE427" s="2"/>
      <c r="FF427" s="2"/>
      <c r="FG427" s="2"/>
      <c r="FH427" s="2"/>
      <c r="FI427" s="2"/>
      <c r="FJ427" s="2"/>
      <c r="FK427" s="2"/>
      <c r="FL427" s="2"/>
      <c r="FM427" s="2"/>
    </row>
    <row r="428" spans="1:169" ht="13.15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</row>
    <row r="429" spans="1:169" ht="13.15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  <c r="FE429" s="2"/>
      <c r="FF429" s="2"/>
      <c r="FG429" s="2"/>
      <c r="FH429" s="2"/>
      <c r="FI429" s="2"/>
      <c r="FJ429" s="2"/>
      <c r="FK429" s="2"/>
      <c r="FL429" s="2"/>
      <c r="FM429" s="2"/>
    </row>
    <row r="430" spans="1:169" ht="13.15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  <c r="FE430" s="2"/>
      <c r="FF430" s="2"/>
      <c r="FG430" s="2"/>
      <c r="FH430" s="2"/>
      <c r="FI430" s="2"/>
      <c r="FJ430" s="2"/>
      <c r="FK430" s="2"/>
      <c r="FL430" s="2"/>
      <c r="FM430" s="2"/>
    </row>
    <row r="431" spans="1:169" ht="13.15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</row>
    <row r="432" spans="1:169" ht="13.15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  <c r="FE432" s="2"/>
      <c r="FF432" s="2"/>
      <c r="FG432" s="2"/>
      <c r="FH432" s="2"/>
      <c r="FI432" s="2"/>
      <c r="FJ432" s="2"/>
      <c r="FK432" s="2"/>
      <c r="FL432" s="2"/>
      <c r="FM432" s="2"/>
    </row>
    <row r="433" spans="1:169" ht="13.15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  <c r="FE433" s="2"/>
      <c r="FF433" s="2"/>
      <c r="FG433" s="2"/>
      <c r="FH433" s="2"/>
      <c r="FI433" s="2"/>
      <c r="FJ433" s="2"/>
      <c r="FK433" s="2"/>
      <c r="FL433" s="2"/>
      <c r="FM433" s="2"/>
    </row>
    <row r="434" spans="1:169" ht="13.15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  <c r="FE434" s="2"/>
      <c r="FF434" s="2"/>
      <c r="FG434" s="2"/>
      <c r="FH434" s="2"/>
      <c r="FI434" s="2"/>
      <c r="FJ434" s="2"/>
      <c r="FK434" s="2"/>
      <c r="FL434" s="2"/>
      <c r="FM434" s="2"/>
    </row>
    <row r="435" spans="1:169" ht="13.15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  <c r="FE435" s="2"/>
      <c r="FF435" s="2"/>
      <c r="FG435" s="2"/>
      <c r="FH435" s="2"/>
      <c r="FI435" s="2"/>
      <c r="FJ435" s="2"/>
      <c r="FK435" s="2"/>
      <c r="FL435" s="2"/>
      <c r="FM435" s="2"/>
    </row>
    <row r="436" spans="1:169" ht="13.15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  <c r="FE436" s="2"/>
      <c r="FF436" s="2"/>
      <c r="FG436" s="2"/>
      <c r="FH436" s="2"/>
      <c r="FI436" s="2"/>
      <c r="FJ436" s="2"/>
      <c r="FK436" s="2"/>
      <c r="FL436" s="2"/>
      <c r="FM436" s="2"/>
    </row>
    <row r="437" spans="1:169" ht="13.15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  <c r="FE437" s="2"/>
      <c r="FF437" s="2"/>
      <c r="FG437" s="2"/>
      <c r="FH437" s="2"/>
      <c r="FI437" s="2"/>
      <c r="FJ437" s="2"/>
      <c r="FK437" s="2"/>
      <c r="FL437" s="2"/>
      <c r="FM437" s="2"/>
    </row>
    <row r="438" spans="1:169" ht="13.15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  <c r="FE438" s="2"/>
      <c r="FF438" s="2"/>
      <c r="FG438" s="2"/>
      <c r="FH438" s="2"/>
      <c r="FI438" s="2"/>
      <c r="FJ438" s="2"/>
      <c r="FK438" s="2"/>
      <c r="FL438" s="2"/>
      <c r="FM438" s="2"/>
    </row>
    <row r="439" spans="1:169" ht="13.15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  <c r="FE439" s="2"/>
      <c r="FF439" s="2"/>
      <c r="FG439" s="2"/>
      <c r="FH439" s="2"/>
      <c r="FI439" s="2"/>
      <c r="FJ439" s="2"/>
      <c r="FK439" s="2"/>
      <c r="FL439" s="2"/>
      <c r="FM439" s="2"/>
    </row>
    <row r="440" spans="1:169" ht="13.15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  <c r="FE440" s="2"/>
      <c r="FF440" s="2"/>
      <c r="FG440" s="2"/>
      <c r="FH440" s="2"/>
      <c r="FI440" s="2"/>
      <c r="FJ440" s="2"/>
      <c r="FK440" s="2"/>
      <c r="FL440" s="2"/>
      <c r="FM440" s="2"/>
    </row>
    <row r="441" spans="1:169" ht="13.15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  <c r="FE441" s="2"/>
      <c r="FF441" s="2"/>
      <c r="FG441" s="2"/>
      <c r="FH441" s="2"/>
      <c r="FI441" s="2"/>
      <c r="FJ441" s="2"/>
      <c r="FK441" s="2"/>
      <c r="FL441" s="2"/>
      <c r="FM441" s="2"/>
    </row>
    <row r="442" spans="1:169" ht="13.15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  <c r="FE442" s="2"/>
      <c r="FF442" s="2"/>
      <c r="FG442" s="2"/>
      <c r="FH442" s="2"/>
      <c r="FI442" s="2"/>
      <c r="FJ442" s="2"/>
      <c r="FK442" s="2"/>
      <c r="FL442" s="2"/>
      <c r="FM442" s="2"/>
    </row>
    <row r="443" spans="1:169" ht="13.15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  <c r="FE443" s="2"/>
      <c r="FF443" s="2"/>
      <c r="FG443" s="2"/>
      <c r="FH443" s="2"/>
      <c r="FI443" s="2"/>
      <c r="FJ443" s="2"/>
      <c r="FK443" s="2"/>
      <c r="FL443" s="2"/>
      <c r="FM443" s="2"/>
    </row>
    <row r="444" spans="1:169" ht="13.15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  <c r="FE444" s="2"/>
      <c r="FF444" s="2"/>
      <c r="FG444" s="2"/>
      <c r="FH444" s="2"/>
      <c r="FI444" s="2"/>
      <c r="FJ444" s="2"/>
      <c r="FK444" s="2"/>
      <c r="FL444" s="2"/>
      <c r="FM444" s="2"/>
    </row>
    <row r="445" spans="1:169" ht="13.15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  <c r="FE445" s="2"/>
      <c r="FF445" s="2"/>
      <c r="FG445" s="2"/>
      <c r="FH445" s="2"/>
      <c r="FI445" s="2"/>
      <c r="FJ445" s="2"/>
      <c r="FK445" s="2"/>
      <c r="FL445" s="2"/>
      <c r="FM445" s="2"/>
    </row>
    <row r="446" spans="1:169" ht="13.15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  <c r="FE446" s="2"/>
      <c r="FF446" s="2"/>
      <c r="FG446" s="2"/>
      <c r="FH446" s="2"/>
      <c r="FI446" s="2"/>
      <c r="FJ446" s="2"/>
      <c r="FK446" s="2"/>
      <c r="FL446" s="2"/>
      <c r="FM446" s="2"/>
    </row>
    <row r="447" spans="1:169" ht="13.15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  <c r="FE447" s="2"/>
      <c r="FF447" s="2"/>
      <c r="FG447" s="2"/>
      <c r="FH447" s="2"/>
      <c r="FI447" s="2"/>
      <c r="FJ447" s="2"/>
      <c r="FK447" s="2"/>
      <c r="FL447" s="2"/>
      <c r="FM447" s="2"/>
    </row>
    <row r="448" spans="1:169" ht="13.15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  <c r="FE448" s="2"/>
      <c r="FF448" s="2"/>
      <c r="FG448" s="2"/>
      <c r="FH448" s="2"/>
      <c r="FI448" s="2"/>
      <c r="FJ448" s="2"/>
      <c r="FK448" s="2"/>
      <c r="FL448" s="2"/>
      <c r="FM448" s="2"/>
    </row>
    <row r="449" spans="1:169" ht="13.15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  <c r="FE449" s="2"/>
      <c r="FF449" s="2"/>
      <c r="FG449" s="2"/>
      <c r="FH449" s="2"/>
      <c r="FI449" s="2"/>
      <c r="FJ449" s="2"/>
      <c r="FK449" s="2"/>
      <c r="FL449" s="2"/>
      <c r="FM449" s="2"/>
    </row>
    <row r="450" spans="1:169" ht="13.15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  <c r="FE450" s="2"/>
      <c r="FF450" s="2"/>
      <c r="FG450" s="2"/>
      <c r="FH450" s="2"/>
      <c r="FI450" s="2"/>
      <c r="FJ450" s="2"/>
      <c r="FK450" s="2"/>
      <c r="FL450" s="2"/>
      <c r="FM450" s="2"/>
    </row>
    <row r="451" spans="1:169" ht="13.15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  <c r="FE451" s="2"/>
      <c r="FF451" s="2"/>
      <c r="FG451" s="2"/>
      <c r="FH451" s="2"/>
      <c r="FI451" s="2"/>
      <c r="FJ451" s="2"/>
      <c r="FK451" s="2"/>
      <c r="FL451" s="2"/>
      <c r="FM451" s="2"/>
    </row>
    <row r="452" spans="1:169" ht="13.15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  <c r="FE452" s="2"/>
      <c r="FF452" s="2"/>
      <c r="FG452" s="2"/>
      <c r="FH452" s="2"/>
      <c r="FI452" s="2"/>
      <c r="FJ452" s="2"/>
      <c r="FK452" s="2"/>
      <c r="FL452" s="2"/>
      <c r="FM452" s="2"/>
    </row>
    <row r="453" spans="1:169" ht="13.15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  <c r="FE453" s="2"/>
      <c r="FF453" s="2"/>
      <c r="FG453" s="2"/>
      <c r="FH453" s="2"/>
      <c r="FI453" s="2"/>
      <c r="FJ453" s="2"/>
      <c r="FK453" s="2"/>
      <c r="FL453" s="2"/>
      <c r="FM453" s="2"/>
    </row>
    <row r="454" spans="1:169" ht="13.15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  <c r="FE454" s="2"/>
      <c r="FF454" s="2"/>
      <c r="FG454" s="2"/>
      <c r="FH454" s="2"/>
      <c r="FI454" s="2"/>
      <c r="FJ454" s="2"/>
      <c r="FK454" s="2"/>
      <c r="FL454" s="2"/>
      <c r="FM454" s="2"/>
    </row>
    <row r="455" spans="1:169" ht="13.15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  <c r="FE455" s="2"/>
      <c r="FF455" s="2"/>
      <c r="FG455" s="2"/>
      <c r="FH455" s="2"/>
      <c r="FI455" s="2"/>
      <c r="FJ455" s="2"/>
      <c r="FK455" s="2"/>
      <c r="FL455" s="2"/>
      <c r="FM455" s="2"/>
    </row>
    <row r="456" spans="1:169" ht="13.15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  <c r="FE456" s="2"/>
      <c r="FF456" s="2"/>
      <c r="FG456" s="2"/>
      <c r="FH456" s="2"/>
      <c r="FI456" s="2"/>
      <c r="FJ456" s="2"/>
      <c r="FK456" s="2"/>
      <c r="FL456" s="2"/>
      <c r="FM456" s="2"/>
    </row>
    <row r="457" spans="1:169" ht="13.15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  <c r="FE457" s="2"/>
      <c r="FF457" s="2"/>
      <c r="FG457" s="2"/>
      <c r="FH457" s="2"/>
      <c r="FI457" s="2"/>
      <c r="FJ457" s="2"/>
      <c r="FK457" s="2"/>
      <c r="FL457" s="2"/>
      <c r="FM457" s="2"/>
    </row>
    <row r="458" spans="1:169" ht="13.15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  <c r="FE458" s="2"/>
      <c r="FF458" s="2"/>
      <c r="FG458" s="2"/>
      <c r="FH458" s="2"/>
      <c r="FI458" s="2"/>
      <c r="FJ458" s="2"/>
      <c r="FK458" s="2"/>
      <c r="FL458" s="2"/>
      <c r="FM458" s="2"/>
    </row>
    <row r="459" spans="1:169" ht="13.15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  <c r="FE459" s="2"/>
      <c r="FF459" s="2"/>
      <c r="FG459" s="2"/>
      <c r="FH459" s="2"/>
      <c r="FI459" s="2"/>
      <c r="FJ459" s="2"/>
      <c r="FK459" s="2"/>
      <c r="FL459" s="2"/>
      <c r="FM459" s="2"/>
    </row>
    <row r="460" spans="1:169" ht="13.15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  <c r="FE460" s="2"/>
      <c r="FF460" s="2"/>
      <c r="FG460" s="2"/>
      <c r="FH460" s="2"/>
      <c r="FI460" s="2"/>
      <c r="FJ460" s="2"/>
      <c r="FK460" s="2"/>
      <c r="FL460" s="2"/>
      <c r="FM460" s="2"/>
    </row>
    <row r="461" spans="1:169" ht="13.15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  <c r="FE461" s="2"/>
      <c r="FF461" s="2"/>
      <c r="FG461" s="2"/>
      <c r="FH461" s="2"/>
      <c r="FI461" s="2"/>
      <c r="FJ461" s="2"/>
      <c r="FK461" s="2"/>
      <c r="FL461" s="2"/>
      <c r="FM461" s="2"/>
    </row>
    <row r="462" spans="1:169" ht="13.15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  <c r="FE462" s="2"/>
      <c r="FF462" s="2"/>
      <c r="FG462" s="2"/>
      <c r="FH462" s="2"/>
      <c r="FI462" s="2"/>
      <c r="FJ462" s="2"/>
      <c r="FK462" s="2"/>
      <c r="FL462" s="2"/>
      <c r="FM462" s="2"/>
    </row>
    <row r="463" spans="1:169" ht="13.15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  <c r="FE463" s="2"/>
      <c r="FF463" s="2"/>
      <c r="FG463" s="2"/>
      <c r="FH463" s="2"/>
      <c r="FI463" s="2"/>
      <c r="FJ463" s="2"/>
      <c r="FK463" s="2"/>
      <c r="FL463" s="2"/>
      <c r="FM463" s="2"/>
    </row>
    <row r="464" spans="1:169" ht="13.15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  <c r="FE464" s="2"/>
      <c r="FF464" s="2"/>
      <c r="FG464" s="2"/>
      <c r="FH464" s="2"/>
      <c r="FI464" s="2"/>
      <c r="FJ464" s="2"/>
      <c r="FK464" s="2"/>
      <c r="FL464" s="2"/>
      <c r="FM464" s="2"/>
    </row>
    <row r="465" spans="1:169" ht="13.15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  <c r="FE465" s="2"/>
      <c r="FF465" s="2"/>
      <c r="FG465" s="2"/>
      <c r="FH465" s="2"/>
      <c r="FI465" s="2"/>
      <c r="FJ465" s="2"/>
      <c r="FK465" s="2"/>
      <c r="FL465" s="2"/>
      <c r="FM465" s="2"/>
    </row>
    <row r="466" spans="1:169" ht="13.15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  <c r="FE466" s="2"/>
      <c r="FF466" s="2"/>
      <c r="FG466" s="2"/>
      <c r="FH466" s="2"/>
      <c r="FI466" s="2"/>
      <c r="FJ466" s="2"/>
      <c r="FK466" s="2"/>
      <c r="FL466" s="2"/>
      <c r="FM466" s="2"/>
    </row>
    <row r="467" spans="1:169" ht="13.15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  <c r="FE467" s="2"/>
      <c r="FF467" s="2"/>
      <c r="FG467" s="2"/>
      <c r="FH467" s="2"/>
      <c r="FI467" s="2"/>
      <c r="FJ467" s="2"/>
      <c r="FK467" s="2"/>
      <c r="FL467" s="2"/>
      <c r="FM467" s="2"/>
    </row>
    <row r="468" spans="1:169" ht="13.15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  <c r="FE468" s="2"/>
      <c r="FF468" s="2"/>
      <c r="FG468" s="2"/>
      <c r="FH468" s="2"/>
      <c r="FI468" s="2"/>
      <c r="FJ468" s="2"/>
      <c r="FK468" s="2"/>
      <c r="FL468" s="2"/>
      <c r="FM468" s="2"/>
    </row>
    <row r="469" spans="1:169" ht="13.15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  <c r="FE469" s="2"/>
      <c r="FF469" s="2"/>
      <c r="FG469" s="2"/>
      <c r="FH469" s="2"/>
      <c r="FI469" s="2"/>
      <c r="FJ469" s="2"/>
      <c r="FK469" s="2"/>
      <c r="FL469" s="2"/>
      <c r="FM469" s="2"/>
    </row>
    <row r="470" spans="1:169" ht="13.15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  <c r="FE470" s="2"/>
      <c r="FF470" s="2"/>
      <c r="FG470" s="2"/>
      <c r="FH470" s="2"/>
      <c r="FI470" s="2"/>
      <c r="FJ470" s="2"/>
      <c r="FK470" s="2"/>
      <c r="FL470" s="2"/>
      <c r="FM470" s="2"/>
    </row>
    <row r="471" spans="1:169" ht="13.15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  <c r="FE471" s="2"/>
      <c r="FF471" s="2"/>
      <c r="FG471" s="2"/>
      <c r="FH471" s="2"/>
      <c r="FI471" s="2"/>
      <c r="FJ471" s="2"/>
      <c r="FK471" s="2"/>
      <c r="FL471" s="2"/>
      <c r="FM471" s="2"/>
    </row>
    <row r="472" spans="1:169" ht="13.15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  <c r="FE472" s="2"/>
      <c r="FF472" s="2"/>
      <c r="FG472" s="2"/>
      <c r="FH472" s="2"/>
      <c r="FI472" s="2"/>
      <c r="FJ472" s="2"/>
      <c r="FK472" s="2"/>
      <c r="FL472" s="2"/>
      <c r="FM472" s="2"/>
    </row>
    <row r="473" spans="1:169" ht="13.15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  <c r="FE473" s="2"/>
      <c r="FF473" s="2"/>
      <c r="FG473" s="2"/>
      <c r="FH473" s="2"/>
      <c r="FI473" s="2"/>
      <c r="FJ473" s="2"/>
      <c r="FK473" s="2"/>
      <c r="FL473" s="2"/>
      <c r="FM473" s="2"/>
    </row>
    <row r="474" spans="1:169" ht="13.15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  <c r="FE474" s="2"/>
      <c r="FF474" s="2"/>
      <c r="FG474" s="2"/>
      <c r="FH474" s="2"/>
      <c r="FI474" s="2"/>
      <c r="FJ474" s="2"/>
      <c r="FK474" s="2"/>
      <c r="FL474" s="2"/>
      <c r="FM474" s="2"/>
    </row>
    <row r="475" spans="1:169" ht="13.15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  <c r="FE475" s="2"/>
      <c r="FF475" s="2"/>
      <c r="FG475" s="2"/>
      <c r="FH475" s="2"/>
      <c r="FI475" s="2"/>
      <c r="FJ475" s="2"/>
      <c r="FK475" s="2"/>
      <c r="FL475" s="2"/>
      <c r="FM475" s="2"/>
    </row>
    <row r="476" spans="1:169" ht="13.15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  <c r="FE476" s="2"/>
      <c r="FF476" s="2"/>
      <c r="FG476" s="2"/>
      <c r="FH476" s="2"/>
      <c r="FI476" s="2"/>
      <c r="FJ476" s="2"/>
      <c r="FK476" s="2"/>
      <c r="FL476" s="2"/>
      <c r="FM476" s="2"/>
    </row>
    <row r="477" spans="1:169" ht="13.15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  <c r="FE477" s="2"/>
      <c r="FF477" s="2"/>
      <c r="FG477" s="2"/>
      <c r="FH477" s="2"/>
      <c r="FI477" s="2"/>
      <c r="FJ477" s="2"/>
      <c r="FK477" s="2"/>
      <c r="FL477" s="2"/>
      <c r="FM477" s="2"/>
    </row>
    <row r="478" spans="1:169" ht="13.15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  <c r="FE478" s="2"/>
      <c r="FF478" s="2"/>
      <c r="FG478" s="2"/>
      <c r="FH478" s="2"/>
      <c r="FI478" s="2"/>
      <c r="FJ478" s="2"/>
      <c r="FK478" s="2"/>
      <c r="FL478" s="2"/>
      <c r="FM478" s="2"/>
    </row>
    <row r="479" spans="1:169" ht="13.15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  <c r="FE479" s="2"/>
      <c r="FF479" s="2"/>
      <c r="FG479" s="2"/>
      <c r="FH479" s="2"/>
      <c r="FI479" s="2"/>
      <c r="FJ479" s="2"/>
      <c r="FK479" s="2"/>
      <c r="FL479" s="2"/>
      <c r="FM479" s="2"/>
    </row>
    <row r="480" spans="1:169" ht="13.15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  <c r="FE480" s="2"/>
      <c r="FF480" s="2"/>
      <c r="FG480" s="2"/>
      <c r="FH480" s="2"/>
      <c r="FI480" s="2"/>
      <c r="FJ480" s="2"/>
      <c r="FK480" s="2"/>
      <c r="FL480" s="2"/>
      <c r="FM480" s="2"/>
    </row>
    <row r="481" spans="1:169" ht="13.15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  <c r="FI481" s="2"/>
      <c r="FJ481" s="2"/>
      <c r="FK481" s="2"/>
      <c r="FL481" s="2"/>
      <c r="FM481" s="2"/>
    </row>
    <row r="482" spans="1:169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  <c r="FE482" s="2"/>
      <c r="FF482" s="2"/>
      <c r="FG482" s="2"/>
      <c r="FH482" s="2"/>
      <c r="FI482" s="2"/>
      <c r="FJ482" s="2"/>
      <c r="FK482" s="2"/>
      <c r="FL482" s="2"/>
      <c r="FM482" s="2"/>
    </row>
    <row r="483" spans="1:169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  <c r="FE483" s="2"/>
      <c r="FF483" s="2"/>
      <c r="FG483" s="2"/>
      <c r="FH483" s="2"/>
      <c r="FI483" s="2"/>
      <c r="FJ483" s="2"/>
      <c r="FK483" s="2"/>
      <c r="FL483" s="2"/>
      <c r="FM483" s="2"/>
    </row>
    <row r="484" spans="1:169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  <c r="FE484" s="2"/>
      <c r="FF484" s="2"/>
      <c r="FG484" s="2"/>
      <c r="FH484" s="2"/>
      <c r="FI484" s="2"/>
      <c r="FJ484" s="2"/>
      <c r="FK484" s="2"/>
      <c r="FL484" s="2"/>
      <c r="FM484" s="2"/>
    </row>
    <row r="485" spans="1:169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  <c r="FE485" s="2"/>
      <c r="FF485" s="2"/>
      <c r="FG485" s="2"/>
      <c r="FH485" s="2"/>
      <c r="FI485" s="2"/>
      <c r="FJ485" s="2"/>
      <c r="FK485" s="2"/>
      <c r="FL485" s="2"/>
      <c r="FM485" s="2"/>
    </row>
    <row r="486" spans="1:169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  <c r="FE486" s="2"/>
      <c r="FF486" s="2"/>
      <c r="FG486" s="2"/>
      <c r="FH486" s="2"/>
      <c r="FI486" s="2"/>
      <c r="FJ486" s="2"/>
      <c r="FK486" s="2"/>
      <c r="FL486" s="2"/>
      <c r="FM486" s="2"/>
    </row>
    <row r="487" spans="1:169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  <c r="FE487" s="2"/>
      <c r="FF487" s="2"/>
      <c r="FG487" s="2"/>
      <c r="FH487" s="2"/>
      <c r="FI487" s="2"/>
      <c r="FJ487" s="2"/>
      <c r="FK487" s="2"/>
      <c r="FL487" s="2"/>
      <c r="FM487" s="2"/>
    </row>
    <row r="488" spans="1:169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  <c r="FE488" s="2"/>
      <c r="FF488" s="2"/>
      <c r="FG488" s="2"/>
      <c r="FH488" s="2"/>
      <c r="FI488" s="2"/>
      <c r="FJ488" s="2"/>
      <c r="FK488" s="2"/>
      <c r="FL488" s="2"/>
      <c r="FM488" s="2"/>
    </row>
    <row r="489" spans="1:169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  <c r="FE489" s="2"/>
      <c r="FF489" s="2"/>
      <c r="FG489" s="2"/>
      <c r="FH489" s="2"/>
      <c r="FI489" s="2"/>
      <c r="FJ489" s="2"/>
      <c r="FK489" s="2"/>
      <c r="FL489" s="2"/>
      <c r="FM489" s="2"/>
    </row>
    <row r="490" spans="1:169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  <c r="FE490" s="2"/>
      <c r="FF490" s="2"/>
      <c r="FG490" s="2"/>
      <c r="FH490" s="2"/>
      <c r="FI490" s="2"/>
      <c r="FJ490" s="2"/>
      <c r="FK490" s="2"/>
      <c r="FL490" s="2"/>
      <c r="FM490" s="2"/>
    </row>
    <row r="491" spans="1:169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  <c r="FE491" s="2"/>
      <c r="FF491" s="2"/>
      <c r="FG491" s="2"/>
      <c r="FH491" s="2"/>
      <c r="FI491" s="2"/>
      <c r="FJ491" s="2"/>
      <c r="FK491" s="2"/>
      <c r="FL491" s="2"/>
      <c r="FM491" s="2"/>
    </row>
    <row r="492" spans="1:169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  <c r="FE492" s="2"/>
      <c r="FF492" s="2"/>
      <c r="FG492" s="2"/>
      <c r="FH492" s="2"/>
      <c r="FI492" s="2"/>
      <c r="FJ492" s="2"/>
      <c r="FK492" s="2"/>
      <c r="FL492" s="2"/>
      <c r="FM492" s="2"/>
    </row>
    <row r="493" spans="1:169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  <c r="FE493" s="2"/>
      <c r="FF493" s="2"/>
      <c r="FG493" s="2"/>
      <c r="FH493" s="2"/>
      <c r="FI493" s="2"/>
      <c r="FJ493" s="2"/>
      <c r="FK493" s="2"/>
      <c r="FL493" s="2"/>
      <c r="FM493" s="2"/>
    </row>
    <row r="494" spans="1:169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  <c r="FE494" s="2"/>
      <c r="FF494" s="2"/>
      <c r="FG494" s="2"/>
      <c r="FH494" s="2"/>
      <c r="FI494" s="2"/>
      <c r="FJ494" s="2"/>
      <c r="FK494" s="2"/>
      <c r="FL494" s="2"/>
      <c r="FM494" s="2"/>
    </row>
    <row r="495" spans="1:169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  <c r="FE495" s="2"/>
      <c r="FF495" s="2"/>
      <c r="FG495" s="2"/>
      <c r="FH495" s="2"/>
      <c r="FI495" s="2"/>
      <c r="FJ495" s="2"/>
      <c r="FK495" s="2"/>
      <c r="FL495" s="2"/>
      <c r="FM495" s="2"/>
    </row>
    <row r="496" spans="1:169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  <c r="FE496" s="2"/>
      <c r="FF496" s="2"/>
      <c r="FG496" s="2"/>
      <c r="FH496" s="2"/>
      <c r="FI496" s="2"/>
      <c r="FJ496" s="2"/>
      <c r="FK496" s="2"/>
      <c r="FL496" s="2"/>
      <c r="FM496" s="2"/>
    </row>
    <row r="497" spans="1:169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  <c r="FE497" s="2"/>
      <c r="FF497" s="2"/>
      <c r="FG497" s="2"/>
      <c r="FH497" s="2"/>
      <c r="FI497" s="2"/>
      <c r="FJ497" s="2"/>
      <c r="FK497" s="2"/>
      <c r="FL497" s="2"/>
      <c r="FM497" s="2"/>
    </row>
    <row r="498" spans="1:169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  <c r="FE498" s="2"/>
      <c r="FF498" s="2"/>
      <c r="FG498" s="2"/>
      <c r="FH498" s="2"/>
      <c r="FI498" s="2"/>
      <c r="FJ498" s="2"/>
      <c r="FK498" s="2"/>
      <c r="FL498" s="2"/>
      <c r="FM498" s="2"/>
    </row>
    <row r="499" spans="1:169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  <c r="FE499" s="2"/>
      <c r="FF499" s="2"/>
      <c r="FG499" s="2"/>
      <c r="FH499" s="2"/>
      <c r="FI499" s="2"/>
      <c r="FJ499" s="2"/>
      <c r="FK499" s="2"/>
      <c r="FL499" s="2"/>
      <c r="FM499" s="2"/>
    </row>
    <row r="500" spans="1:169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  <c r="FE500" s="2"/>
      <c r="FF500" s="2"/>
      <c r="FG500" s="2"/>
      <c r="FH500" s="2"/>
      <c r="FI500" s="2"/>
      <c r="FJ500" s="2"/>
      <c r="FK500" s="2"/>
      <c r="FL500" s="2"/>
      <c r="FM500" s="2"/>
    </row>
    <row r="501" spans="1:169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  <c r="FE501" s="2"/>
      <c r="FF501" s="2"/>
      <c r="FG501" s="2"/>
      <c r="FH501" s="2"/>
      <c r="FI501" s="2"/>
      <c r="FJ501" s="2"/>
      <c r="FK501" s="2"/>
      <c r="FL501" s="2"/>
      <c r="FM501" s="2"/>
    </row>
    <row r="502" spans="1:169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  <c r="FE502" s="2"/>
      <c r="FF502" s="2"/>
      <c r="FG502" s="2"/>
      <c r="FH502" s="2"/>
      <c r="FI502" s="2"/>
      <c r="FJ502" s="2"/>
      <c r="FK502" s="2"/>
      <c r="FL502" s="2"/>
      <c r="FM502" s="2"/>
    </row>
    <row r="503" spans="1:169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  <c r="FE503" s="2"/>
      <c r="FF503" s="2"/>
      <c r="FG503" s="2"/>
      <c r="FH503" s="2"/>
      <c r="FI503" s="2"/>
      <c r="FJ503" s="2"/>
      <c r="FK503" s="2"/>
      <c r="FL503" s="2"/>
      <c r="FM503" s="2"/>
    </row>
    <row r="504" spans="1:169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  <c r="FI504" s="2"/>
      <c r="FJ504" s="2"/>
      <c r="FK504" s="2"/>
      <c r="FL504" s="2"/>
      <c r="FM504" s="2"/>
    </row>
    <row r="505" spans="1:169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  <c r="FE505" s="2"/>
      <c r="FF505" s="2"/>
      <c r="FG505" s="2"/>
      <c r="FH505" s="2"/>
      <c r="FI505" s="2"/>
      <c r="FJ505" s="2"/>
      <c r="FK505" s="2"/>
      <c r="FL505" s="2"/>
      <c r="FM505" s="2"/>
    </row>
    <row r="506" spans="1:169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  <c r="FE506" s="2"/>
      <c r="FF506" s="2"/>
      <c r="FG506" s="2"/>
      <c r="FH506" s="2"/>
      <c r="FI506" s="2"/>
      <c r="FJ506" s="2"/>
      <c r="FK506" s="2"/>
      <c r="FL506" s="2"/>
      <c r="FM506" s="2"/>
    </row>
    <row r="507" spans="1:169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  <c r="FE507" s="2"/>
      <c r="FF507" s="2"/>
      <c r="FG507" s="2"/>
      <c r="FH507" s="2"/>
      <c r="FI507" s="2"/>
      <c r="FJ507" s="2"/>
      <c r="FK507" s="2"/>
      <c r="FL507" s="2"/>
      <c r="FM507" s="2"/>
    </row>
    <row r="508" spans="1:169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  <c r="FE508" s="2"/>
      <c r="FF508" s="2"/>
      <c r="FG508" s="2"/>
      <c r="FH508" s="2"/>
      <c r="FI508" s="2"/>
      <c r="FJ508" s="2"/>
      <c r="FK508" s="2"/>
      <c r="FL508" s="2"/>
      <c r="FM508" s="2"/>
    </row>
    <row r="509" spans="1:169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  <c r="FE509" s="2"/>
      <c r="FF509" s="2"/>
      <c r="FG509" s="2"/>
      <c r="FH509" s="2"/>
      <c r="FI509" s="2"/>
      <c r="FJ509" s="2"/>
      <c r="FK509" s="2"/>
      <c r="FL509" s="2"/>
      <c r="FM509" s="2"/>
    </row>
    <row r="510" spans="1:169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  <c r="FE510" s="2"/>
      <c r="FF510" s="2"/>
      <c r="FG510" s="2"/>
      <c r="FH510" s="2"/>
      <c r="FI510" s="2"/>
      <c r="FJ510" s="2"/>
      <c r="FK510" s="2"/>
      <c r="FL510" s="2"/>
      <c r="FM510" s="2"/>
    </row>
    <row r="511" spans="1:169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  <c r="FI511" s="2"/>
      <c r="FJ511" s="2"/>
      <c r="FK511" s="2"/>
      <c r="FL511" s="2"/>
      <c r="FM511" s="2"/>
    </row>
    <row r="512" spans="1:169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</row>
    <row r="513" spans="1:169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  <c r="FE513" s="2"/>
      <c r="FF513" s="2"/>
      <c r="FG513" s="2"/>
      <c r="FH513" s="2"/>
      <c r="FI513" s="2"/>
      <c r="FJ513" s="2"/>
      <c r="FK513" s="2"/>
      <c r="FL513" s="2"/>
      <c r="FM513" s="2"/>
    </row>
    <row r="514" spans="1:169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  <c r="FE514" s="2"/>
      <c r="FF514" s="2"/>
      <c r="FG514" s="2"/>
      <c r="FH514" s="2"/>
      <c r="FI514" s="2"/>
      <c r="FJ514" s="2"/>
      <c r="FK514" s="2"/>
      <c r="FL514" s="2"/>
      <c r="FM514" s="2"/>
    </row>
    <row r="515" spans="1:169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  <c r="FE515" s="2"/>
      <c r="FF515" s="2"/>
      <c r="FG515" s="2"/>
      <c r="FH515" s="2"/>
      <c r="FI515" s="2"/>
      <c r="FJ515" s="2"/>
      <c r="FK515" s="2"/>
      <c r="FL515" s="2"/>
      <c r="FM515" s="2"/>
    </row>
    <row r="516" spans="1:169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  <c r="FE516" s="2"/>
      <c r="FF516" s="2"/>
      <c r="FG516" s="2"/>
      <c r="FH516" s="2"/>
      <c r="FI516" s="2"/>
      <c r="FJ516" s="2"/>
      <c r="FK516" s="2"/>
      <c r="FL516" s="2"/>
      <c r="FM516" s="2"/>
    </row>
    <row r="517" spans="1:169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  <c r="FE517" s="2"/>
      <c r="FF517" s="2"/>
      <c r="FG517" s="2"/>
      <c r="FH517" s="2"/>
      <c r="FI517" s="2"/>
      <c r="FJ517" s="2"/>
      <c r="FK517" s="2"/>
      <c r="FL517" s="2"/>
      <c r="FM517" s="2"/>
    </row>
    <row r="518" spans="1:169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  <c r="FE518" s="2"/>
      <c r="FF518" s="2"/>
      <c r="FG518" s="2"/>
      <c r="FH518" s="2"/>
      <c r="FI518" s="2"/>
      <c r="FJ518" s="2"/>
      <c r="FK518" s="2"/>
      <c r="FL518" s="2"/>
      <c r="FM518" s="2"/>
    </row>
    <row r="519" spans="1:169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  <c r="FE519" s="2"/>
      <c r="FF519" s="2"/>
      <c r="FG519" s="2"/>
      <c r="FH519" s="2"/>
      <c r="FI519" s="2"/>
      <c r="FJ519" s="2"/>
      <c r="FK519" s="2"/>
      <c r="FL519" s="2"/>
      <c r="FM519" s="2"/>
    </row>
    <row r="520" spans="1:169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  <c r="FE520" s="2"/>
      <c r="FF520" s="2"/>
      <c r="FG520" s="2"/>
      <c r="FH520" s="2"/>
      <c r="FI520" s="2"/>
      <c r="FJ520" s="2"/>
      <c r="FK520" s="2"/>
      <c r="FL520" s="2"/>
      <c r="FM520" s="2"/>
    </row>
    <row r="521" spans="1:169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  <c r="FE521" s="2"/>
      <c r="FF521" s="2"/>
      <c r="FG521" s="2"/>
      <c r="FH521" s="2"/>
      <c r="FI521" s="2"/>
      <c r="FJ521" s="2"/>
      <c r="FK521" s="2"/>
      <c r="FL521" s="2"/>
      <c r="FM521" s="2"/>
    </row>
    <row r="522" spans="1:169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  <c r="FE522" s="2"/>
      <c r="FF522" s="2"/>
      <c r="FG522" s="2"/>
      <c r="FH522" s="2"/>
      <c r="FI522" s="2"/>
      <c r="FJ522" s="2"/>
      <c r="FK522" s="2"/>
      <c r="FL522" s="2"/>
      <c r="FM522" s="2"/>
    </row>
    <row r="523" spans="1:169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  <c r="FE523" s="2"/>
      <c r="FF523" s="2"/>
      <c r="FG523" s="2"/>
      <c r="FH523" s="2"/>
      <c r="FI523" s="2"/>
      <c r="FJ523" s="2"/>
      <c r="FK523" s="2"/>
      <c r="FL523" s="2"/>
      <c r="FM523" s="2"/>
    </row>
    <row r="524" spans="1:169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  <c r="FE524" s="2"/>
      <c r="FF524" s="2"/>
      <c r="FG524" s="2"/>
      <c r="FH524" s="2"/>
      <c r="FI524" s="2"/>
      <c r="FJ524" s="2"/>
      <c r="FK524" s="2"/>
      <c r="FL524" s="2"/>
      <c r="FM524" s="2"/>
    </row>
    <row r="525" spans="1:169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  <c r="FE525" s="2"/>
      <c r="FF525" s="2"/>
      <c r="FG525" s="2"/>
      <c r="FH525" s="2"/>
      <c r="FI525" s="2"/>
      <c r="FJ525" s="2"/>
      <c r="FK525" s="2"/>
      <c r="FL525" s="2"/>
      <c r="FM525" s="2"/>
    </row>
    <row r="526" spans="1:169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  <c r="FE526" s="2"/>
      <c r="FF526" s="2"/>
      <c r="FG526" s="2"/>
      <c r="FH526" s="2"/>
      <c r="FI526" s="2"/>
      <c r="FJ526" s="2"/>
      <c r="FK526" s="2"/>
      <c r="FL526" s="2"/>
      <c r="FM526" s="2"/>
    </row>
    <row r="527" spans="1:169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  <c r="FE527" s="2"/>
      <c r="FF527" s="2"/>
      <c r="FG527" s="2"/>
      <c r="FH527" s="2"/>
      <c r="FI527" s="2"/>
      <c r="FJ527" s="2"/>
      <c r="FK527" s="2"/>
      <c r="FL527" s="2"/>
      <c r="FM527" s="2"/>
    </row>
    <row r="528" spans="1:169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  <c r="FE528" s="2"/>
      <c r="FF528" s="2"/>
      <c r="FG528" s="2"/>
      <c r="FH528" s="2"/>
      <c r="FI528" s="2"/>
      <c r="FJ528" s="2"/>
      <c r="FK528" s="2"/>
      <c r="FL528" s="2"/>
      <c r="FM528" s="2"/>
    </row>
    <row r="529" spans="1:169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  <c r="FE529" s="2"/>
      <c r="FF529" s="2"/>
      <c r="FG529" s="2"/>
      <c r="FH529" s="2"/>
      <c r="FI529" s="2"/>
      <c r="FJ529" s="2"/>
      <c r="FK529" s="2"/>
      <c r="FL529" s="2"/>
      <c r="FM529" s="2"/>
    </row>
    <row r="530" spans="1:169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  <c r="FE530" s="2"/>
      <c r="FF530" s="2"/>
      <c r="FG530" s="2"/>
      <c r="FH530" s="2"/>
      <c r="FI530" s="2"/>
      <c r="FJ530" s="2"/>
      <c r="FK530" s="2"/>
      <c r="FL530" s="2"/>
      <c r="FM530" s="2"/>
    </row>
    <row r="531" spans="1:169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  <c r="FE531" s="2"/>
      <c r="FF531" s="2"/>
      <c r="FG531" s="2"/>
      <c r="FH531" s="2"/>
      <c r="FI531" s="2"/>
      <c r="FJ531" s="2"/>
      <c r="FK531" s="2"/>
      <c r="FL531" s="2"/>
      <c r="FM531" s="2"/>
    </row>
    <row r="532" spans="1:169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  <c r="FE532" s="2"/>
      <c r="FF532" s="2"/>
      <c r="FG532" s="2"/>
      <c r="FH532" s="2"/>
      <c r="FI532" s="2"/>
      <c r="FJ532" s="2"/>
      <c r="FK532" s="2"/>
      <c r="FL532" s="2"/>
      <c r="FM532" s="2"/>
    </row>
    <row r="533" spans="1:169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  <c r="FE533" s="2"/>
      <c r="FF533" s="2"/>
      <c r="FG533" s="2"/>
      <c r="FH533" s="2"/>
      <c r="FI533" s="2"/>
      <c r="FJ533" s="2"/>
      <c r="FK533" s="2"/>
      <c r="FL533" s="2"/>
      <c r="FM533" s="2"/>
    </row>
    <row r="534" spans="1:169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  <c r="FE534" s="2"/>
      <c r="FF534" s="2"/>
      <c r="FG534" s="2"/>
      <c r="FH534" s="2"/>
      <c r="FI534" s="2"/>
      <c r="FJ534" s="2"/>
      <c r="FK534" s="2"/>
      <c r="FL534" s="2"/>
      <c r="FM534" s="2"/>
    </row>
    <row r="535" spans="1:169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  <c r="FE535" s="2"/>
      <c r="FF535" s="2"/>
      <c r="FG535" s="2"/>
      <c r="FH535" s="2"/>
      <c r="FI535" s="2"/>
      <c r="FJ535" s="2"/>
      <c r="FK535" s="2"/>
      <c r="FL535" s="2"/>
      <c r="FM535" s="2"/>
    </row>
    <row r="536" spans="1:169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</row>
    <row r="537" spans="1:169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  <c r="FE537" s="2"/>
      <c r="FF537" s="2"/>
      <c r="FG537" s="2"/>
      <c r="FH537" s="2"/>
      <c r="FI537" s="2"/>
      <c r="FJ537" s="2"/>
      <c r="FK537" s="2"/>
      <c r="FL537" s="2"/>
      <c r="FM537" s="2"/>
    </row>
    <row r="538" spans="1:169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  <c r="FE538" s="2"/>
      <c r="FF538" s="2"/>
      <c r="FG538" s="2"/>
      <c r="FH538" s="2"/>
      <c r="FI538" s="2"/>
      <c r="FJ538" s="2"/>
      <c r="FK538" s="2"/>
      <c r="FL538" s="2"/>
      <c r="FM538" s="2"/>
    </row>
    <row r="539" spans="1:169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  <c r="FE539" s="2"/>
      <c r="FF539" s="2"/>
      <c r="FG539" s="2"/>
      <c r="FH539" s="2"/>
      <c r="FI539" s="2"/>
      <c r="FJ539" s="2"/>
      <c r="FK539" s="2"/>
      <c r="FL539" s="2"/>
      <c r="FM539" s="2"/>
    </row>
    <row r="540" spans="1:169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  <c r="FE540" s="2"/>
      <c r="FF540" s="2"/>
      <c r="FG540" s="2"/>
      <c r="FH540" s="2"/>
      <c r="FI540" s="2"/>
      <c r="FJ540" s="2"/>
      <c r="FK540" s="2"/>
      <c r="FL540" s="2"/>
      <c r="FM540" s="2"/>
    </row>
    <row r="541" spans="1:169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  <c r="FE541" s="2"/>
      <c r="FF541" s="2"/>
      <c r="FG541" s="2"/>
      <c r="FH541" s="2"/>
      <c r="FI541" s="2"/>
      <c r="FJ541" s="2"/>
      <c r="FK541" s="2"/>
      <c r="FL541" s="2"/>
      <c r="FM541" s="2"/>
    </row>
    <row r="542" spans="1:169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  <c r="FE542" s="2"/>
      <c r="FF542" s="2"/>
      <c r="FG542" s="2"/>
      <c r="FH542" s="2"/>
      <c r="FI542" s="2"/>
      <c r="FJ542" s="2"/>
      <c r="FK542" s="2"/>
      <c r="FL542" s="2"/>
      <c r="FM542" s="2"/>
    </row>
    <row r="543" spans="1:169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  <c r="FE543" s="2"/>
      <c r="FF543" s="2"/>
      <c r="FG543" s="2"/>
      <c r="FH543" s="2"/>
      <c r="FI543" s="2"/>
      <c r="FJ543" s="2"/>
      <c r="FK543" s="2"/>
      <c r="FL543" s="2"/>
      <c r="FM543" s="2"/>
    </row>
    <row r="544" spans="1:169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  <c r="FE544" s="2"/>
      <c r="FF544" s="2"/>
      <c r="FG544" s="2"/>
      <c r="FH544" s="2"/>
      <c r="FI544" s="2"/>
      <c r="FJ544" s="2"/>
      <c r="FK544" s="2"/>
      <c r="FL544" s="2"/>
      <c r="FM544" s="2"/>
    </row>
    <row r="545" spans="1:169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  <c r="FE545" s="2"/>
      <c r="FF545" s="2"/>
      <c r="FG545" s="2"/>
      <c r="FH545" s="2"/>
      <c r="FI545" s="2"/>
      <c r="FJ545" s="2"/>
      <c r="FK545" s="2"/>
      <c r="FL545" s="2"/>
      <c r="FM545" s="2"/>
    </row>
    <row r="546" spans="1:169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  <c r="FE546" s="2"/>
      <c r="FF546" s="2"/>
      <c r="FG546" s="2"/>
      <c r="FH546" s="2"/>
      <c r="FI546" s="2"/>
      <c r="FJ546" s="2"/>
      <c r="FK546" s="2"/>
      <c r="FL546" s="2"/>
      <c r="FM546" s="2"/>
    </row>
    <row r="547" spans="1:169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  <c r="FE547" s="2"/>
      <c r="FF547" s="2"/>
      <c r="FG547" s="2"/>
      <c r="FH547" s="2"/>
      <c r="FI547" s="2"/>
      <c r="FJ547" s="2"/>
      <c r="FK547" s="2"/>
      <c r="FL547" s="2"/>
      <c r="FM547" s="2"/>
    </row>
    <row r="548" spans="1:169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  <c r="FE548" s="2"/>
      <c r="FF548" s="2"/>
      <c r="FG548" s="2"/>
      <c r="FH548" s="2"/>
      <c r="FI548" s="2"/>
      <c r="FJ548" s="2"/>
      <c r="FK548" s="2"/>
      <c r="FL548" s="2"/>
      <c r="FM548" s="2"/>
    </row>
    <row r="549" spans="1:169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  <c r="FE549" s="2"/>
      <c r="FF549" s="2"/>
      <c r="FG549" s="2"/>
      <c r="FH549" s="2"/>
      <c r="FI549" s="2"/>
      <c r="FJ549" s="2"/>
      <c r="FK549" s="2"/>
      <c r="FL549" s="2"/>
      <c r="FM549" s="2"/>
    </row>
    <row r="550" spans="1:169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  <c r="FE550" s="2"/>
      <c r="FF550" s="2"/>
      <c r="FG550" s="2"/>
      <c r="FH550" s="2"/>
      <c r="FI550" s="2"/>
      <c r="FJ550" s="2"/>
      <c r="FK550" s="2"/>
      <c r="FL550" s="2"/>
      <c r="FM550" s="2"/>
    </row>
    <row r="551" spans="1:169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  <c r="FE551" s="2"/>
      <c r="FF551" s="2"/>
      <c r="FG551" s="2"/>
      <c r="FH551" s="2"/>
      <c r="FI551" s="2"/>
      <c r="FJ551" s="2"/>
      <c r="FK551" s="2"/>
      <c r="FL551" s="2"/>
      <c r="FM551" s="2"/>
    </row>
    <row r="552" spans="1:169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  <c r="FE552" s="2"/>
      <c r="FF552" s="2"/>
      <c r="FG552" s="2"/>
      <c r="FH552" s="2"/>
      <c r="FI552" s="2"/>
      <c r="FJ552" s="2"/>
      <c r="FK552" s="2"/>
      <c r="FL552" s="2"/>
      <c r="FM552" s="2"/>
    </row>
    <row r="553" spans="1:169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  <c r="FE553" s="2"/>
      <c r="FF553" s="2"/>
      <c r="FG553" s="2"/>
      <c r="FH553" s="2"/>
      <c r="FI553" s="2"/>
      <c r="FJ553" s="2"/>
      <c r="FK553" s="2"/>
      <c r="FL553" s="2"/>
      <c r="FM553" s="2"/>
    </row>
    <row r="554" spans="1:169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  <c r="FE554" s="2"/>
      <c r="FF554" s="2"/>
      <c r="FG554" s="2"/>
      <c r="FH554" s="2"/>
      <c r="FI554" s="2"/>
      <c r="FJ554" s="2"/>
      <c r="FK554" s="2"/>
      <c r="FL554" s="2"/>
      <c r="FM554" s="2"/>
    </row>
    <row r="555" spans="1:169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  <c r="FE555" s="2"/>
      <c r="FF555" s="2"/>
      <c r="FG555" s="2"/>
      <c r="FH555" s="2"/>
      <c r="FI555" s="2"/>
      <c r="FJ555" s="2"/>
      <c r="FK555" s="2"/>
      <c r="FL555" s="2"/>
      <c r="FM555" s="2"/>
    </row>
    <row r="556" spans="1:169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  <c r="FE556" s="2"/>
      <c r="FF556" s="2"/>
      <c r="FG556" s="2"/>
      <c r="FH556" s="2"/>
      <c r="FI556" s="2"/>
      <c r="FJ556" s="2"/>
      <c r="FK556" s="2"/>
      <c r="FL556" s="2"/>
      <c r="FM556" s="2"/>
    </row>
    <row r="557" spans="1:169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  <c r="FE557" s="2"/>
      <c r="FF557" s="2"/>
      <c r="FG557" s="2"/>
      <c r="FH557" s="2"/>
      <c r="FI557" s="2"/>
      <c r="FJ557" s="2"/>
      <c r="FK557" s="2"/>
      <c r="FL557" s="2"/>
      <c r="FM557" s="2"/>
    </row>
    <row r="558" spans="1:169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  <c r="FE558" s="2"/>
      <c r="FF558" s="2"/>
      <c r="FG558" s="2"/>
      <c r="FH558" s="2"/>
      <c r="FI558" s="2"/>
      <c r="FJ558" s="2"/>
      <c r="FK558" s="2"/>
      <c r="FL558" s="2"/>
      <c r="FM558" s="2"/>
    </row>
    <row r="559" spans="1:169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  <c r="FE559" s="2"/>
      <c r="FF559" s="2"/>
      <c r="FG559" s="2"/>
      <c r="FH559" s="2"/>
      <c r="FI559" s="2"/>
      <c r="FJ559" s="2"/>
      <c r="FK559" s="2"/>
      <c r="FL559" s="2"/>
      <c r="FM559" s="2"/>
    </row>
    <row r="560" spans="1:169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  <c r="FE560" s="2"/>
      <c r="FF560" s="2"/>
      <c r="FG560" s="2"/>
      <c r="FH560" s="2"/>
      <c r="FI560" s="2"/>
      <c r="FJ560" s="2"/>
      <c r="FK560" s="2"/>
      <c r="FL560" s="2"/>
      <c r="FM560" s="2"/>
    </row>
    <row r="561" spans="1:169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  <c r="FE561" s="2"/>
      <c r="FF561" s="2"/>
      <c r="FG561" s="2"/>
      <c r="FH561" s="2"/>
      <c r="FI561" s="2"/>
      <c r="FJ561" s="2"/>
      <c r="FK561" s="2"/>
      <c r="FL561" s="2"/>
      <c r="FM561" s="2"/>
    </row>
    <row r="562" spans="1:169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  <c r="FE562" s="2"/>
      <c r="FF562" s="2"/>
      <c r="FG562" s="2"/>
      <c r="FH562" s="2"/>
      <c r="FI562" s="2"/>
      <c r="FJ562" s="2"/>
      <c r="FK562" s="2"/>
      <c r="FL562" s="2"/>
      <c r="FM562" s="2"/>
    </row>
    <row r="563" spans="1:169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  <c r="FE563" s="2"/>
      <c r="FF563" s="2"/>
      <c r="FG563" s="2"/>
      <c r="FH563" s="2"/>
      <c r="FI563" s="2"/>
      <c r="FJ563" s="2"/>
      <c r="FK563" s="2"/>
      <c r="FL563" s="2"/>
      <c r="FM563" s="2"/>
    </row>
    <row r="564" spans="1:169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  <c r="FE564" s="2"/>
      <c r="FF564" s="2"/>
      <c r="FG564" s="2"/>
      <c r="FH564" s="2"/>
      <c r="FI564" s="2"/>
      <c r="FJ564" s="2"/>
      <c r="FK564" s="2"/>
      <c r="FL564" s="2"/>
      <c r="FM564" s="2"/>
    </row>
    <row r="565" spans="1:169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  <c r="FE565" s="2"/>
      <c r="FF565" s="2"/>
      <c r="FG565" s="2"/>
      <c r="FH565" s="2"/>
      <c r="FI565" s="2"/>
      <c r="FJ565" s="2"/>
      <c r="FK565" s="2"/>
      <c r="FL565" s="2"/>
      <c r="FM565" s="2"/>
    </row>
    <row r="566" spans="1:169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  <c r="FE566" s="2"/>
      <c r="FF566" s="2"/>
      <c r="FG566" s="2"/>
      <c r="FH566" s="2"/>
      <c r="FI566" s="2"/>
      <c r="FJ566" s="2"/>
      <c r="FK566" s="2"/>
      <c r="FL566" s="2"/>
      <c r="FM566" s="2"/>
    </row>
    <row r="567" spans="1:169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  <c r="FE567" s="2"/>
      <c r="FF567" s="2"/>
      <c r="FG567" s="2"/>
      <c r="FH567" s="2"/>
      <c r="FI567" s="2"/>
      <c r="FJ567" s="2"/>
      <c r="FK567" s="2"/>
      <c r="FL567" s="2"/>
      <c r="FM567" s="2"/>
    </row>
    <row r="568" spans="1:169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  <c r="FE568" s="2"/>
      <c r="FF568" s="2"/>
      <c r="FG568" s="2"/>
      <c r="FH568" s="2"/>
      <c r="FI568" s="2"/>
      <c r="FJ568" s="2"/>
      <c r="FK568" s="2"/>
      <c r="FL568" s="2"/>
      <c r="FM568" s="2"/>
    </row>
    <row r="569" spans="1:169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  <c r="FE569" s="2"/>
      <c r="FF569" s="2"/>
      <c r="FG569" s="2"/>
      <c r="FH569" s="2"/>
      <c r="FI569" s="2"/>
      <c r="FJ569" s="2"/>
      <c r="FK569" s="2"/>
      <c r="FL569" s="2"/>
      <c r="FM569" s="2"/>
    </row>
    <row r="570" spans="1:169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  <c r="FE570" s="2"/>
      <c r="FF570" s="2"/>
      <c r="FG570" s="2"/>
      <c r="FH570" s="2"/>
      <c r="FI570" s="2"/>
      <c r="FJ570" s="2"/>
      <c r="FK570" s="2"/>
      <c r="FL570" s="2"/>
      <c r="FM570" s="2"/>
    </row>
    <row r="571" spans="1:169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  <c r="FE571" s="2"/>
      <c r="FF571" s="2"/>
      <c r="FG571" s="2"/>
      <c r="FH571" s="2"/>
      <c r="FI571" s="2"/>
      <c r="FJ571" s="2"/>
      <c r="FK571" s="2"/>
      <c r="FL571" s="2"/>
      <c r="FM571" s="2"/>
    </row>
    <row r="572" spans="1:169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  <c r="FE572" s="2"/>
      <c r="FF572" s="2"/>
      <c r="FG572" s="2"/>
      <c r="FH572" s="2"/>
      <c r="FI572" s="2"/>
      <c r="FJ572" s="2"/>
      <c r="FK572" s="2"/>
      <c r="FL572" s="2"/>
      <c r="FM572" s="2"/>
    </row>
    <row r="573" spans="1:169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  <c r="FE573" s="2"/>
      <c r="FF573" s="2"/>
      <c r="FG573" s="2"/>
      <c r="FH573" s="2"/>
      <c r="FI573" s="2"/>
      <c r="FJ573" s="2"/>
      <c r="FK573" s="2"/>
      <c r="FL573" s="2"/>
      <c r="FM573" s="2"/>
    </row>
    <row r="574" spans="1:169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  <c r="FE574" s="2"/>
      <c r="FF574" s="2"/>
      <c r="FG574" s="2"/>
      <c r="FH574" s="2"/>
      <c r="FI574" s="2"/>
      <c r="FJ574" s="2"/>
      <c r="FK574" s="2"/>
      <c r="FL574" s="2"/>
      <c r="FM574" s="2"/>
    </row>
    <row r="575" spans="1:169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  <c r="FE575" s="2"/>
      <c r="FF575" s="2"/>
      <c r="FG575" s="2"/>
      <c r="FH575" s="2"/>
      <c r="FI575" s="2"/>
      <c r="FJ575" s="2"/>
      <c r="FK575" s="2"/>
      <c r="FL575" s="2"/>
      <c r="FM575" s="2"/>
    </row>
    <row r="576" spans="1:169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  <c r="FE576" s="2"/>
      <c r="FF576" s="2"/>
      <c r="FG576" s="2"/>
      <c r="FH576" s="2"/>
      <c r="FI576" s="2"/>
      <c r="FJ576" s="2"/>
      <c r="FK576" s="2"/>
      <c r="FL576" s="2"/>
      <c r="FM576" s="2"/>
    </row>
    <row r="577" spans="1:169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  <c r="FE577" s="2"/>
      <c r="FF577" s="2"/>
      <c r="FG577" s="2"/>
      <c r="FH577" s="2"/>
      <c r="FI577" s="2"/>
      <c r="FJ577" s="2"/>
      <c r="FK577" s="2"/>
      <c r="FL577" s="2"/>
      <c r="FM577" s="2"/>
    </row>
    <row r="578" spans="1:169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  <c r="FE578" s="2"/>
      <c r="FF578" s="2"/>
      <c r="FG578" s="2"/>
      <c r="FH578" s="2"/>
      <c r="FI578" s="2"/>
      <c r="FJ578" s="2"/>
      <c r="FK578" s="2"/>
      <c r="FL578" s="2"/>
      <c r="FM578" s="2"/>
    </row>
    <row r="579" spans="1:169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  <c r="FE579" s="2"/>
      <c r="FF579" s="2"/>
      <c r="FG579" s="2"/>
      <c r="FH579" s="2"/>
      <c r="FI579" s="2"/>
      <c r="FJ579" s="2"/>
      <c r="FK579" s="2"/>
      <c r="FL579" s="2"/>
      <c r="FM579" s="2"/>
    </row>
    <row r="580" spans="1:169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  <c r="FE580" s="2"/>
      <c r="FF580" s="2"/>
      <c r="FG580" s="2"/>
      <c r="FH580" s="2"/>
      <c r="FI580" s="2"/>
      <c r="FJ580" s="2"/>
      <c r="FK580" s="2"/>
      <c r="FL580" s="2"/>
      <c r="FM580" s="2"/>
    </row>
    <row r="581" spans="1:169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</row>
    <row r="582" spans="1:169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  <c r="FE582" s="2"/>
      <c r="FF582" s="2"/>
      <c r="FG582" s="2"/>
      <c r="FH582" s="2"/>
      <c r="FI582" s="2"/>
      <c r="FJ582" s="2"/>
      <c r="FK582" s="2"/>
      <c r="FL582" s="2"/>
      <c r="FM582" s="2"/>
    </row>
    <row r="583" spans="1:169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  <c r="FE583" s="2"/>
      <c r="FF583" s="2"/>
      <c r="FG583" s="2"/>
      <c r="FH583" s="2"/>
      <c r="FI583" s="2"/>
      <c r="FJ583" s="2"/>
      <c r="FK583" s="2"/>
      <c r="FL583" s="2"/>
      <c r="FM583" s="2"/>
    </row>
    <row r="584" spans="1:169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  <c r="FE584" s="2"/>
      <c r="FF584" s="2"/>
      <c r="FG584" s="2"/>
      <c r="FH584" s="2"/>
      <c r="FI584" s="2"/>
      <c r="FJ584" s="2"/>
      <c r="FK584" s="2"/>
      <c r="FL584" s="2"/>
      <c r="FM584" s="2"/>
    </row>
    <row r="585" spans="1:169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  <c r="FE585" s="2"/>
      <c r="FF585" s="2"/>
      <c r="FG585" s="2"/>
      <c r="FH585" s="2"/>
      <c r="FI585" s="2"/>
      <c r="FJ585" s="2"/>
      <c r="FK585" s="2"/>
      <c r="FL585" s="2"/>
      <c r="FM585" s="2"/>
    </row>
    <row r="586" spans="1:169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  <c r="FE586" s="2"/>
      <c r="FF586" s="2"/>
      <c r="FG586" s="2"/>
      <c r="FH586" s="2"/>
      <c r="FI586" s="2"/>
      <c r="FJ586" s="2"/>
      <c r="FK586" s="2"/>
      <c r="FL586" s="2"/>
      <c r="FM586" s="2"/>
    </row>
    <row r="587" spans="1:169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  <c r="FE587" s="2"/>
      <c r="FF587" s="2"/>
      <c r="FG587" s="2"/>
      <c r="FH587" s="2"/>
      <c r="FI587" s="2"/>
      <c r="FJ587" s="2"/>
      <c r="FK587" s="2"/>
      <c r="FL587" s="2"/>
      <c r="FM587" s="2"/>
    </row>
    <row r="588" spans="1:169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  <c r="FE588" s="2"/>
      <c r="FF588" s="2"/>
      <c r="FG588" s="2"/>
      <c r="FH588" s="2"/>
      <c r="FI588" s="2"/>
      <c r="FJ588" s="2"/>
      <c r="FK588" s="2"/>
      <c r="FL588" s="2"/>
      <c r="FM588" s="2"/>
    </row>
    <row r="589" spans="1:169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  <c r="FE589" s="2"/>
      <c r="FF589" s="2"/>
      <c r="FG589" s="2"/>
      <c r="FH589" s="2"/>
      <c r="FI589" s="2"/>
      <c r="FJ589" s="2"/>
      <c r="FK589" s="2"/>
      <c r="FL589" s="2"/>
      <c r="FM589" s="2"/>
    </row>
    <row r="590" spans="1:169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  <c r="FE590" s="2"/>
      <c r="FF590" s="2"/>
      <c r="FG590" s="2"/>
      <c r="FH590" s="2"/>
      <c r="FI590" s="2"/>
      <c r="FJ590" s="2"/>
      <c r="FK590" s="2"/>
      <c r="FL590" s="2"/>
      <c r="FM590" s="2"/>
    </row>
    <row r="591" spans="1:169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  <c r="FE591" s="2"/>
      <c r="FF591" s="2"/>
      <c r="FG591" s="2"/>
      <c r="FH591" s="2"/>
      <c r="FI591" s="2"/>
      <c r="FJ591" s="2"/>
      <c r="FK591" s="2"/>
      <c r="FL591" s="2"/>
      <c r="FM591" s="2"/>
    </row>
    <row r="592" spans="1:169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  <c r="FE592" s="2"/>
      <c r="FF592" s="2"/>
      <c r="FG592" s="2"/>
      <c r="FH592" s="2"/>
      <c r="FI592" s="2"/>
      <c r="FJ592" s="2"/>
      <c r="FK592" s="2"/>
      <c r="FL592" s="2"/>
      <c r="FM592" s="2"/>
    </row>
    <row r="593" spans="1:169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  <c r="FE593" s="2"/>
      <c r="FF593" s="2"/>
      <c r="FG593" s="2"/>
      <c r="FH593" s="2"/>
      <c r="FI593" s="2"/>
      <c r="FJ593" s="2"/>
      <c r="FK593" s="2"/>
      <c r="FL593" s="2"/>
      <c r="FM593" s="2"/>
    </row>
    <row r="594" spans="1:169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  <c r="FE594" s="2"/>
      <c r="FF594" s="2"/>
      <c r="FG594" s="2"/>
      <c r="FH594" s="2"/>
      <c r="FI594" s="2"/>
      <c r="FJ594" s="2"/>
      <c r="FK594" s="2"/>
      <c r="FL594" s="2"/>
      <c r="FM594" s="2"/>
    </row>
    <row r="595" spans="1:169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  <c r="FE595" s="2"/>
      <c r="FF595" s="2"/>
      <c r="FG595" s="2"/>
      <c r="FH595" s="2"/>
      <c r="FI595" s="2"/>
      <c r="FJ595" s="2"/>
      <c r="FK595" s="2"/>
      <c r="FL595" s="2"/>
      <c r="FM595" s="2"/>
    </row>
    <row r="596" spans="1:169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  <c r="FE596" s="2"/>
      <c r="FF596" s="2"/>
      <c r="FG596" s="2"/>
      <c r="FH596" s="2"/>
      <c r="FI596" s="2"/>
      <c r="FJ596" s="2"/>
      <c r="FK596" s="2"/>
      <c r="FL596" s="2"/>
      <c r="FM596" s="2"/>
    </row>
    <row r="597" spans="1:169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  <c r="FE597" s="2"/>
      <c r="FF597" s="2"/>
      <c r="FG597" s="2"/>
      <c r="FH597" s="2"/>
      <c r="FI597" s="2"/>
      <c r="FJ597" s="2"/>
      <c r="FK597" s="2"/>
      <c r="FL597" s="2"/>
      <c r="FM597" s="2"/>
    </row>
    <row r="598" spans="1:169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  <c r="FE598" s="2"/>
      <c r="FF598" s="2"/>
      <c r="FG598" s="2"/>
      <c r="FH598" s="2"/>
      <c r="FI598" s="2"/>
      <c r="FJ598" s="2"/>
      <c r="FK598" s="2"/>
      <c r="FL598" s="2"/>
      <c r="FM598" s="2"/>
    </row>
    <row r="599" spans="1:169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  <c r="FE599" s="2"/>
      <c r="FF599" s="2"/>
      <c r="FG599" s="2"/>
      <c r="FH599" s="2"/>
      <c r="FI599" s="2"/>
      <c r="FJ599" s="2"/>
      <c r="FK599" s="2"/>
      <c r="FL599" s="2"/>
      <c r="FM599" s="2"/>
    </row>
    <row r="600" spans="1:169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  <c r="FE600" s="2"/>
      <c r="FF600" s="2"/>
      <c r="FG600" s="2"/>
      <c r="FH600" s="2"/>
      <c r="FI600" s="2"/>
      <c r="FJ600" s="2"/>
      <c r="FK600" s="2"/>
      <c r="FL600" s="2"/>
      <c r="FM600" s="2"/>
    </row>
    <row r="601" spans="1:169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  <c r="FE601" s="2"/>
      <c r="FF601" s="2"/>
      <c r="FG601" s="2"/>
      <c r="FH601" s="2"/>
      <c r="FI601" s="2"/>
      <c r="FJ601" s="2"/>
      <c r="FK601" s="2"/>
      <c r="FL601" s="2"/>
      <c r="FM601" s="2"/>
    </row>
    <row r="602" spans="1:169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  <c r="FE602" s="2"/>
      <c r="FF602" s="2"/>
      <c r="FG602" s="2"/>
      <c r="FH602" s="2"/>
      <c r="FI602" s="2"/>
      <c r="FJ602" s="2"/>
      <c r="FK602" s="2"/>
      <c r="FL602" s="2"/>
      <c r="FM602" s="2"/>
    </row>
    <row r="603" spans="1:169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  <c r="FE603" s="2"/>
      <c r="FF603" s="2"/>
      <c r="FG603" s="2"/>
      <c r="FH603" s="2"/>
      <c r="FI603" s="2"/>
      <c r="FJ603" s="2"/>
      <c r="FK603" s="2"/>
      <c r="FL603" s="2"/>
      <c r="FM603" s="2"/>
    </row>
    <row r="604" spans="1:169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  <c r="FE604" s="2"/>
      <c r="FF604" s="2"/>
      <c r="FG604" s="2"/>
      <c r="FH604" s="2"/>
      <c r="FI604" s="2"/>
      <c r="FJ604" s="2"/>
      <c r="FK604" s="2"/>
      <c r="FL604" s="2"/>
      <c r="FM604" s="2"/>
    </row>
    <row r="605" spans="1:169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  <c r="FE605" s="2"/>
      <c r="FF605" s="2"/>
      <c r="FG605" s="2"/>
      <c r="FH605" s="2"/>
      <c r="FI605" s="2"/>
      <c r="FJ605" s="2"/>
      <c r="FK605" s="2"/>
      <c r="FL605" s="2"/>
      <c r="FM605" s="2"/>
    </row>
    <row r="606" spans="1:169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  <c r="FE606" s="2"/>
      <c r="FF606" s="2"/>
      <c r="FG606" s="2"/>
      <c r="FH606" s="2"/>
      <c r="FI606" s="2"/>
      <c r="FJ606" s="2"/>
      <c r="FK606" s="2"/>
      <c r="FL606" s="2"/>
      <c r="FM606" s="2"/>
    </row>
    <row r="607" spans="1:169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  <c r="FE607" s="2"/>
      <c r="FF607" s="2"/>
      <c r="FG607" s="2"/>
      <c r="FH607" s="2"/>
      <c r="FI607" s="2"/>
      <c r="FJ607" s="2"/>
      <c r="FK607" s="2"/>
      <c r="FL607" s="2"/>
      <c r="FM607" s="2"/>
    </row>
    <row r="608" spans="1:169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  <c r="FE608" s="2"/>
      <c r="FF608" s="2"/>
      <c r="FG608" s="2"/>
      <c r="FH608" s="2"/>
      <c r="FI608" s="2"/>
      <c r="FJ608" s="2"/>
      <c r="FK608" s="2"/>
      <c r="FL608" s="2"/>
      <c r="FM608" s="2"/>
    </row>
    <row r="609" spans="1:169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  <c r="FE609" s="2"/>
      <c r="FF609" s="2"/>
      <c r="FG609" s="2"/>
      <c r="FH609" s="2"/>
      <c r="FI609" s="2"/>
      <c r="FJ609" s="2"/>
      <c r="FK609" s="2"/>
      <c r="FL609" s="2"/>
      <c r="FM609" s="2"/>
    </row>
    <row r="610" spans="1:169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  <c r="FE610" s="2"/>
      <c r="FF610" s="2"/>
      <c r="FG610" s="2"/>
      <c r="FH610" s="2"/>
      <c r="FI610" s="2"/>
      <c r="FJ610" s="2"/>
      <c r="FK610" s="2"/>
      <c r="FL610" s="2"/>
      <c r="FM610" s="2"/>
    </row>
    <row r="611" spans="1:169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</row>
    <row r="612" spans="1:169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  <c r="FE612" s="2"/>
      <c r="FF612" s="2"/>
      <c r="FG612" s="2"/>
      <c r="FH612" s="2"/>
      <c r="FI612" s="2"/>
      <c r="FJ612" s="2"/>
      <c r="FK612" s="2"/>
      <c r="FL612" s="2"/>
      <c r="FM612" s="2"/>
    </row>
    <row r="613" spans="1:169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</row>
    <row r="614" spans="1:169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  <c r="FE614" s="2"/>
      <c r="FF614" s="2"/>
      <c r="FG614" s="2"/>
      <c r="FH614" s="2"/>
      <c r="FI614" s="2"/>
      <c r="FJ614" s="2"/>
      <c r="FK614" s="2"/>
      <c r="FL614" s="2"/>
      <c r="FM614" s="2"/>
    </row>
    <row r="615" spans="1:169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  <c r="FE615" s="2"/>
      <c r="FF615" s="2"/>
      <c r="FG615" s="2"/>
      <c r="FH615" s="2"/>
      <c r="FI615" s="2"/>
      <c r="FJ615" s="2"/>
      <c r="FK615" s="2"/>
      <c r="FL615" s="2"/>
      <c r="FM615" s="2"/>
    </row>
    <row r="616" spans="1:169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  <c r="FE616" s="2"/>
      <c r="FF616" s="2"/>
      <c r="FG616" s="2"/>
      <c r="FH616" s="2"/>
      <c r="FI616" s="2"/>
      <c r="FJ616" s="2"/>
      <c r="FK616" s="2"/>
      <c r="FL616" s="2"/>
      <c r="FM616" s="2"/>
    </row>
    <row r="617" spans="1:169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  <c r="FE617" s="2"/>
      <c r="FF617" s="2"/>
      <c r="FG617" s="2"/>
      <c r="FH617" s="2"/>
      <c r="FI617" s="2"/>
      <c r="FJ617" s="2"/>
      <c r="FK617" s="2"/>
      <c r="FL617" s="2"/>
      <c r="FM617" s="2"/>
    </row>
    <row r="618" spans="1:169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  <c r="FE618" s="2"/>
      <c r="FF618" s="2"/>
      <c r="FG618" s="2"/>
      <c r="FH618" s="2"/>
      <c r="FI618" s="2"/>
      <c r="FJ618" s="2"/>
      <c r="FK618" s="2"/>
      <c r="FL618" s="2"/>
      <c r="FM618" s="2"/>
    </row>
    <row r="619" spans="1:169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  <c r="FE619" s="2"/>
      <c r="FF619" s="2"/>
      <c r="FG619" s="2"/>
      <c r="FH619" s="2"/>
      <c r="FI619" s="2"/>
      <c r="FJ619" s="2"/>
      <c r="FK619" s="2"/>
      <c r="FL619" s="2"/>
      <c r="FM619" s="2"/>
    </row>
    <row r="620" spans="1:169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  <c r="FE620" s="2"/>
      <c r="FF620" s="2"/>
      <c r="FG620" s="2"/>
      <c r="FH620" s="2"/>
      <c r="FI620" s="2"/>
      <c r="FJ620" s="2"/>
      <c r="FK620" s="2"/>
      <c r="FL620" s="2"/>
      <c r="FM620" s="2"/>
    </row>
    <row r="621" spans="1:169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  <c r="FE621" s="2"/>
      <c r="FF621" s="2"/>
      <c r="FG621" s="2"/>
      <c r="FH621" s="2"/>
      <c r="FI621" s="2"/>
      <c r="FJ621" s="2"/>
      <c r="FK621" s="2"/>
      <c r="FL621" s="2"/>
      <c r="FM621" s="2"/>
    </row>
    <row r="622" spans="1:169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  <c r="FE622" s="2"/>
      <c r="FF622" s="2"/>
      <c r="FG622" s="2"/>
      <c r="FH622" s="2"/>
      <c r="FI622" s="2"/>
      <c r="FJ622" s="2"/>
      <c r="FK622" s="2"/>
      <c r="FL622" s="2"/>
      <c r="FM622" s="2"/>
    </row>
    <row r="623" spans="1:169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  <c r="FE623" s="2"/>
      <c r="FF623" s="2"/>
      <c r="FG623" s="2"/>
      <c r="FH623" s="2"/>
      <c r="FI623" s="2"/>
      <c r="FJ623" s="2"/>
      <c r="FK623" s="2"/>
      <c r="FL623" s="2"/>
      <c r="FM623" s="2"/>
    </row>
    <row r="624" spans="1:169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  <c r="FE624" s="2"/>
      <c r="FF624" s="2"/>
      <c r="FG624" s="2"/>
      <c r="FH624" s="2"/>
      <c r="FI624" s="2"/>
      <c r="FJ624" s="2"/>
      <c r="FK624" s="2"/>
      <c r="FL624" s="2"/>
      <c r="FM624" s="2"/>
    </row>
    <row r="625" spans="1:169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  <c r="FE625" s="2"/>
      <c r="FF625" s="2"/>
      <c r="FG625" s="2"/>
      <c r="FH625" s="2"/>
      <c r="FI625" s="2"/>
      <c r="FJ625" s="2"/>
      <c r="FK625" s="2"/>
      <c r="FL625" s="2"/>
      <c r="FM625" s="2"/>
    </row>
    <row r="626" spans="1:169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  <c r="FE626" s="2"/>
      <c r="FF626" s="2"/>
      <c r="FG626" s="2"/>
      <c r="FH626" s="2"/>
      <c r="FI626" s="2"/>
      <c r="FJ626" s="2"/>
      <c r="FK626" s="2"/>
      <c r="FL626" s="2"/>
      <c r="FM626" s="2"/>
    </row>
    <row r="627" spans="1:169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  <c r="FE627" s="2"/>
      <c r="FF627" s="2"/>
      <c r="FG627" s="2"/>
      <c r="FH627" s="2"/>
      <c r="FI627" s="2"/>
      <c r="FJ627" s="2"/>
      <c r="FK627" s="2"/>
      <c r="FL627" s="2"/>
      <c r="FM627" s="2"/>
    </row>
    <row r="628" spans="1:169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  <c r="FE628" s="2"/>
      <c r="FF628" s="2"/>
      <c r="FG628" s="2"/>
      <c r="FH628" s="2"/>
      <c r="FI628" s="2"/>
      <c r="FJ628" s="2"/>
      <c r="FK628" s="2"/>
      <c r="FL628" s="2"/>
      <c r="FM628" s="2"/>
    </row>
    <row r="629" spans="1:169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  <c r="FE629" s="2"/>
      <c r="FF629" s="2"/>
      <c r="FG629" s="2"/>
      <c r="FH629" s="2"/>
      <c r="FI629" s="2"/>
      <c r="FJ629" s="2"/>
      <c r="FK629" s="2"/>
      <c r="FL629" s="2"/>
      <c r="FM629" s="2"/>
    </row>
    <row r="630" spans="1:169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  <c r="FE630" s="2"/>
      <c r="FF630" s="2"/>
      <c r="FG630" s="2"/>
      <c r="FH630" s="2"/>
      <c r="FI630" s="2"/>
      <c r="FJ630" s="2"/>
      <c r="FK630" s="2"/>
      <c r="FL630" s="2"/>
      <c r="FM630" s="2"/>
    </row>
    <row r="631" spans="1:169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  <c r="FE631" s="2"/>
      <c r="FF631" s="2"/>
      <c r="FG631" s="2"/>
      <c r="FH631" s="2"/>
      <c r="FI631" s="2"/>
      <c r="FJ631" s="2"/>
      <c r="FK631" s="2"/>
      <c r="FL631" s="2"/>
      <c r="FM631" s="2"/>
    </row>
    <row r="632" spans="1:169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  <c r="FE632" s="2"/>
      <c r="FF632" s="2"/>
      <c r="FG632" s="2"/>
      <c r="FH632" s="2"/>
      <c r="FI632" s="2"/>
      <c r="FJ632" s="2"/>
      <c r="FK632" s="2"/>
      <c r="FL632" s="2"/>
      <c r="FM632" s="2"/>
    </row>
    <row r="633" spans="1:169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  <c r="FE633" s="2"/>
      <c r="FF633" s="2"/>
      <c r="FG633" s="2"/>
      <c r="FH633" s="2"/>
      <c r="FI633" s="2"/>
      <c r="FJ633" s="2"/>
      <c r="FK633" s="2"/>
      <c r="FL633" s="2"/>
      <c r="FM633" s="2"/>
    </row>
    <row r="634" spans="1:169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  <c r="FE634" s="2"/>
      <c r="FF634" s="2"/>
      <c r="FG634" s="2"/>
      <c r="FH634" s="2"/>
      <c r="FI634" s="2"/>
      <c r="FJ634" s="2"/>
      <c r="FK634" s="2"/>
      <c r="FL634" s="2"/>
      <c r="FM634" s="2"/>
    </row>
    <row r="635" spans="1:169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  <c r="FE635" s="2"/>
      <c r="FF635" s="2"/>
      <c r="FG635" s="2"/>
      <c r="FH635" s="2"/>
      <c r="FI635" s="2"/>
      <c r="FJ635" s="2"/>
      <c r="FK635" s="2"/>
      <c r="FL635" s="2"/>
      <c r="FM635" s="2"/>
    </row>
    <row r="636" spans="1:169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  <c r="FE636" s="2"/>
      <c r="FF636" s="2"/>
      <c r="FG636" s="2"/>
      <c r="FH636" s="2"/>
      <c r="FI636" s="2"/>
      <c r="FJ636" s="2"/>
      <c r="FK636" s="2"/>
      <c r="FL636" s="2"/>
      <c r="FM636" s="2"/>
    </row>
  </sheetData>
  <mergeCells count="2">
    <mergeCell ref="D37:E37"/>
    <mergeCell ref="J37:K37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GDP_Inflation_Default_data</vt:lpstr>
      <vt:lpstr>Figure 9.3</vt:lpstr>
    </vt:vector>
  </TitlesOfParts>
  <Company>Harvard Kennedy School of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 Ezequiel Merlani</dc:creator>
  <cp:lastModifiedBy>Kenneth Rogoff</cp:lastModifiedBy>
  <dcterms:created xsi:type="dcterms:W3CDTF">2015-05-20T20:26:48Z</dcterms:created>
  <dcterms:modified xsi:type="dcterms:W3CDTF">2015-11-20T12:24:02Z</dcterms:modified>
</cp:coreProperties>
</file>