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/>
  </bookViews>
  <sheets>
    <sheet name="Reference" sheetId="7" r:id="rId1"/>
    <sheet name="Figure_14.6" sheetId="2" r:id="rId2"/>
    <sheet name="Data" sheetId="8" r:id="rId3"/>
  </sheets>
  <calcPr calcId="152511"/>
</workbook>
</file>

<file path=xl/calcChain.xml><?xml version="1.0" encoding="utf-8"?>
<calcChain xmlns="http://schemas.openxmlformats.org/spreadsheetml/2006/main">
  <c r="D35" i="8" l="1"/>
  <c r="V6" i="2"/>
  <c r="F36" i="8"/>
  <c r="F35" i="8"/>
  <c r="U6" i="2" s="1"/>
  <c r="V5" i="2"/>
  <c r="U5" i="2"/>
  <c r="K35" i="8"/>
  <c r="K36" i="8"/>
  <c r="V8" i="2"/>
  <c r="L36" i="8"/>
  <c r="L35" i="8"/>
  <c r="U8" i="2" s="1"/>
  <c r="V12" i="2"/>
  <c r="U12" i="2"/>
  <c r="H35" i="8"/>
  <c r="H36" i="8"/>
  <c r="V9" i="2"/>
  <c r="E36" i="8"/>
  <c r="E35" i="8"/>
  <c r="U9" i="2" s="1"/>
  <c r="V10" i="2"/>
  <c r="U10" i="2"/>
  <c r="D36" i="8"/>
  <c r="V14" i="2"/>
  <c r="U14" i="2"/>
  <c r="I36" i="8"/>
  <c r="I35" i="8"/>
  <c r="V15" i="2"/>
  <c r="U15" i="2"/>
  <c r="J35" i="8"/>
  <c r="J36" i="8"/>
  <c r="G36" i="8"/>
  <c r="V16" i="2"/>
  <c r="C36" i="8"/>
  <c r="V18" i="2" s="1"/>
  <c r="G35" i="8"/>
  <c r="U16" i="2" s="1"/>
  <c r="U18" i="2"/>
  <c r="C35" i="8"/>
  <c r="V13" i="2"/>
  <c r="V7" i="2"/>
  <c r="N36" i="8"/>
  <c r="M36" i="8"/>
  <c r="B36" i="8"/>
  <c r="O36" i="8" s="1"/>
  <c r="V11" i="2" s="1"/>
  <c r="U7" i="2"/>
  <c r="B35" i="8"/>
  <c r="U17" i="2" s="1"/>
  <c r="N35" i="8"/>
  <c r="U13" i="2" s="1"/>
  <c r="M35" i="8"/>
  <c r="A4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O35" i="8" l="1"/>
  <c r="U11" i="2" s="1"/>
  <c r="V17" i="2"/>
</calcChain>
</file>

<file path=xl/sharedStrings.xml><?xml version="1.0" encoding="utf-8"?>
<sst xmlns="http://schemas.openxmlformats.org/spreadsheetml/2006/main" count="44" uniqueCount="29">
  <si>
    <t>Japan</t>
  </si>
  <si>
    <t>Argentina</t>
  </si>
  <si>
    <t>Indonesia</t>
  </si>
  <si>
    <t>Thailand</t>
  </si>
  <si>
    <t>Colombia</t>
  </si>
  <si>
    <t>Average</t>
  </si>
  <si>
    <t>Country</t>
  </si>
  <si>
    <t>Finland</t>
  </si>
  <si>
    <t>Norway</t>
  </si>
  <si>
    <t>Sweden</t>
  </si>
  <si>
    <t>Hong Kong</t>
  </si>
  <si>
    <t>Malaysia</t>
  </si>
  <si>
    <t>South Korea</t>
  </si>
  <si>
    <t>Duration</t>
  </si>
  <si>
    <t>Mexico</t>
  </si>
  <si>
    <t>Chile</t>
  </si>
  <si>
    <t>Peak-to-trough index declines (left panel) and years duration of downturn (right panel)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</si>
  <si>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</si>
  <si>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</si>
  <si>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</si>
  <si>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</si>
  <si>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233</t>
  </si>
  <si>
    <r>
      <t>Figure 14.6 Cycles of</t>
    </r>
    <r>
      <rPr>
        <i/>
        <sz val="12"/>
        <color indexed="63"/>
        <rFont val="Times New Roman"/>
        <family val="1"/>
      </rPr>
      <t> Institutional Investor</t>
    </r>
    <r>
      <rPr>
        <sz val="12"/>
        <color indexed="63"/>
        <rFont val="Times New Roman"/>
        <family val="1"/>
      </rPr>
      <t> Sovereign ratings and past banking crises</t>
    </r>
  </si>
  <si>
    <t>Korea, South</t>
  </si>
  <si>
    <t>Institutional Investor Ratings, annual averages of bi-annual (March and September) ratings</t>
  </si>
  <si>
    <t>Peak-to-trough</t>
  </si>
  <si>
    <t>P-to-T</t>
  </si>
  <si>
    <r>
      <rPr>
        <i/>
        <sz val="11"/>
        <rFont val="Times New Roman"/>
        <family val="1"/>
      </rPr>
      <t>Sources: Institutional Investor</t>
    </r>
    <r>
      <rPr>
        <sz val="11"/>
        <rFont val="Times New Roman"/>
        <family val="1"/>
      </rPr>
      <t xml:space="preserve"> and authors’ calculations.</t>
    </r>
  </si>
  <si>
    <r>
      <rPr>
        <i/>
        <sz val="11"/>
        <rFont val="Times New Roman"/>
        <family val="1"/>
      </rPr>
      <t>Notes: Institutional Investor</t>
    </r>
    <r>
      <rPr>
        <sz val="11"/>
        <rFont val="Times New Roman"/>
        <family val="1"/>
      </rPr>
      <t>’s ratings range from 0 to a 100, rising with increased creditworthiness.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</si>
</sst>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8" formatCode="0.0"/>
    <numFmt numFmtId="171" formatCode="_(* #,##0.0_);_(* \(#,##0.0\);_(* &quot;-&quot;??_);_(@_)"/>
  </numFmts>
  <fonts count="33" x14ac:knownFonts="1">
    <font>
      <sz val="10"/>
      <name val="Times New Roman"/>
    </font>
    <font>
      <sz val="10"/>
      <name val="Times New Roman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Verdana"/>
      <family val="2"/>
    </font>
    <font>
      <i/>
      <sz val="12"/>
      <name val="Times New Roman"/>
      <family val="1"/>
    </font>
    <font>
      <sz val="12"/>
      <color indexed="63"/>
      <name val="Times New Roman"/>
      <family val="1"/>
    </font>
    <font>
      <i/>
      <sz val="12"/>
      <color indexed="6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sz val="12"/>
      <color rgb="FF333333"/>
      <name val="Times New Roman"/>
      <family val="1"/>
    </font>
    <font>
      <sz val="10"/>
      <name val="Times New Roman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168" fontId="0" fillId="0" borderId="0" xfId="0" applyNumberFormat="1"/>
    <xf numFmtId="0" fontId="0" fillId="0" borderId="0" xfId="0" applyAlignment="1"/>
    <xf numFmtId="0" fontId="0" fillId="24" borderId="0" xfId="0" applyFill="1" applyAlignment="1"/>
    <xf numFmtId="0" fontId="21" fillId="25" borderId="10" xfId="0" applyFont="1" applyFill="1" applyBorder="1" applyAlignment="1"/>
    <xf numFmtId="0" fontId="21" fillId="25" borderId="11" xfId="0" applyFont="1" applyFill="1" applyBorder="1" applyAlignment="1"/>
    <xf numFmtId="0" fontId="21" fillId="25" borderId="12" xfId="0" applyFont="1" applyFill="1" applyBorder="1" applyAlignment="1"/>
    <xf numFmtId="0" fontId="21" fillId="25" borderId="13" xfId="0" applyFont="1" applyFill="1" applyBorder="1" applyAlignment="1"/>
    <xf numFmtId="0" fontId="21" fillId="25" borderId="0" xfId="0" applyFont="1" applyFill="1" applyBorder="1" applyAlignment="1"/>
    <xf numFmtId="0" fontId="21" fillId="25" borderId="14" xfId="0" applyFont="1" applyFill="1" applyBorder="1" applyAlignment="1"/>
    <xf numFmtId="0" fontId="25" fillId="25" borderId="13" xfId="0" applyFont="1" applyFill="1" applyBorder="1" applyAlignment="1"/>
    <xf numFmtId="0" fontId="21" fillId="25" borderId="15" xfId="0" applyFont="1" applyFill="1" applyBorder="1" applyAlignment="1"/>
    <xf numFmtId="0" fontId="21" fillId="25" borderId="16" xfId="0" applyFont="1" applyFill="1" applyBorder="1" applyAlignment="1"/>
    <xf numFmtId="0" fontId="21" fillId="25" borderId="17" xfId="0" applyFont="1" applyFill="1" applyBorder="1" applyAlignment="1"/>
    <xf numFmtId="0" fontId="31" fillId="24" borderId="0" xfId="0" applyFont="1" applyFill="1" applyAlignment="1">
      <alignment vertical="center"/>
    </xf>
    <xf numFmtId="0" fontId="21" fillId="24" borderId="0" xfId="0" applyFont="1" applyFill="1" applyAlignment="1"/>
    <xf numFmtId="0" fontId="0" fillId="0" borderId="0" xfId="25" applyFont="1" applyAlignment="1">
      <alignment horizontal="right"/>
    </xf>
    <xf numFmtId="43" fontId="0" fillId="0" borderId="0" xfId="29" applyFont="1"/>
    <xf numFmtId="171" fontId="0" fillId="0" borderId="0" xfId="29" applyNumberFormat="1" applyFont="1"/>
    <xf numFmtId="168" fontId="0" fillId="26" borderId="0" xfId="0" applyNumberFormat="1" applyFill="1"/>
    <xf numFmtId="168" fontId="0" fillId="27" borderId="0" xfId="0" applyNumberFormat="1" applyFill="1"/>
    <xf numFmtId="171" fontId="32" fillId="26" borderId="0" xfId="29" applyNumberFormat="1" applyFont="1" applyFill="1"/>
    <xf numFmtId="171" fontId="32" fillId="27" borderId="0" xfId="29" applyNumberFormat="1" applyFont="1" applyFill="1"/>
    <xf numFmtId="2" fontId="0" fillId="27" borderId="0" xfId="0" applyNumberFormat="1" applyFill="1"/>
    <xf numFmtId="2" fontId="0" fillId="26" borderId="0" xfId="0" applyNumberFormat="1" applyFill="1"/>
    <xf numFmtId="43" fontId="32" fillId="26" borderId="0" xfId="29" applyFont="1" applyFill="1"/>
    <xf numFmtId="43" fontId="32" fillId="27" borderId="0" xfId="29" applyFont="1" applyFill="1"/>
    <xf numFmtId="43" fontId="20" fillId="26" borderId="0" xfId="29" applyFont="1" applyFill="1"/>
    <xf numFmtId="0" fontId="20" fillId="25" borderId="18" xfId="0" applyFont="1" applyFill="1" applyBorder="1"/>
    <xf numFmtId="0" fontId="20" fillId="25" borderId="19" xfId="0" applyFont="1" applyFill="1" applyBorder="1" applyAlignment="1">
      <alignment vertical="top" wrapText="1"/>
    </xf>
    <xf numFmtId="168" fontId="0" fillId="25" borderId="0" xfId="0" applyNumberFormat="1" applyFill="1" applyBorder="1"/>
    <xf numFmtId="168" fontId="0" fillId="25" borderId="20" xfId="0" applyNumberFormat="1" applyFill="1" applyBorder="1"/>
    <xf numFmtId="0" fontId="20" fillId="25" borderId="21" xfId="0" applyFont="1" applyFill="1" applyBorder="1" applyAlignment="1">
      <alignment vertical="top" wrapText="1"/>
    </xf>
    <xf numFmtId="168" fontId="0" fillId="25" borderId="22" xfId="0" applyNumberFormat="1" applyFill="1" applyBorder="1"/>
    <xf numFmtId="168" fontId="0" fillId="25" borderId="23" xfId="0" applyNumberFormat="1" applyFill="1" applyBorder="1"/>
    <xf numFmtId="0" fontId="0" fillId="25" borderId="10" xfId="0" applyFill="1" applyBorder="1"/>
    <xf numFmtId="0" fontId="0" fillId="25" borderId="11" xfId="0" applyFill="1" applyBorder="1"/>
    <xf numFmtId="0" fontId="20" fillId="25" borderId="12" xfId="0" applyFont="1" applyFill="1" applyBorder="1" applyAlignment="1">
      <alignment horizontal="right"/>
    </xf>
    <xf numFmtId="0" fontId="20" fillId="25" borderId="13" xfId="0" applyFont="1" applyFill="1" applyBorder="1"/>
    <xf numFmtId="168" fontId="0" fillId="25" borderId="14" xfId="0" applyNumberFormat="1" applyFill="1" applyBorder="1"/>
    <xf numFmtId="0" fontId="20" fillId="25" borderId="15" xfId="0" applyFont="1" applyFill="1" applyBorder="1"/>
    <xf numFmtId="0" fontId="0" fillId="25" borderId="16" xfId="0" applyFill="1" applyBorder="1"/>
    <xf numFmtId="168" fontId="0" fillId="25" borderId="17" xfId="0" applyNumberFormat="1" applyFill="1" applyBorder="1"/>
    <xf numFmtId="0" fontId="20" fillId="25" borderId="10" xfId="0" applyFont="1" applyFill="1" applyBorder="1"/>
    <xf numFmtId="0" fontId="0" fillId="25" borderId="12" xfId="0" applyFill="1" applyBorder="1"/>
    <xf numFmtId="0" fontId="0" fillId="25" borderId="15" xfId="0" applyFill="1" applyBorder="1"/>
    <xf numFmtId="0" fontId="20" fillId="25" borderId="16" xfId="0" applyFont="1" applyFill="1" applyBorder="1"/>
    <xf numFmtId="0" fontId="20" fillId="25" borderId="17" xfId="0" applyFont="1" applyFill="1" applyBorder="1"/>
    <xf numFmtId="0" fontId="0" fillId="24" borderId="0" xfId="0" applyFill="1"/>
    <xf numFmtId="0" fontId="23" fillId="24" borderId="0" xfId="0" applyFont="1" applyFill="1"/>
    <xf numFmtId="0" fontId="29" fillId="0" borderId="0" xfId="0" applyFont="1" applyAlignment="1">
      <alignment vertical="center"/>
    </xf>
    <xf numFmtId="0" fontId="20" fillId="25" borderId="24" xfId="0" applyFont="1" applyFill="1" applyBorder="1" applyAlignment="1">
      <alignment horizontal="right"/>
    </xf>
    <xf numFmtId="0" fontId="20" fillId="25" borderId="25" xfId="0" applyFont="1" applyFill="1" applyBorder="1" applyAlignment="1">
      <alignment horizontal="right"/>
    </xf>
    <xf numFmtId="0" fontId="28" fillId="24" borderId="0" xfId="0" applyFont="1" applyFill="1" applyAlignment="1">
      <alignment vertical="center"/>
    </xf>
    <xf numFmtId="0" fontId="22" fillId="24" borderId="0" xfId="0" applyFont="1" applyFill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708853238265002E-2"/>
          <c:y val="6.8306010928961749E-4"/>
          <c:w val="0.79322776227537717"/>
          <c:h val="0.831967213114754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</c:dPt>
          <c:cat>
            <c:strRef>
              <c:f>Figure_14.6!$T$5:$T$18</c:f>
              <c:strCache>
                <c:ptCount val="14"/>
                <c:pt idx="0">
                  <c:v>Mexico</c:v>
                </c:pt>
                <c:pt idx="1">
                  <c:v>Hong Kong</c:v>
                </c:pt>
                <c:pt idx="2">
                  <c:v>Sweden</c:v>
                </c:pt>
                <c:pt idx="3">
                  <c:v>Norway</c:v>
                </c:pt>
                <c:pt idx="4">
                  <c:v>Finland</c:v>
                </c:pt>
                <c:pt idx="5">
                  <c:v>Colombia</c:v>
                </c:pt>
                <c:pt idx="6">
                  <c:v>Average</c:v>
                </c:pt>
                <c:pt idx="7">
                  <c:v>Japan</c:v>
                </c:pt>
                <c:pt idx="8">
                  <c:v>Thailand</c:v>
                </c:pt>
                <c:pt idx="9">
                  <c:v>South Korea</c:v>
                </c:pt>
                <c:pt idx="10">
                  <c:v>Malaysia</c:v>
                </c:pt>
                <c:pt idx="11">
                  <c:v>Indonesia</c:v>
                </c:pt>
                <c:pt idx="12">
                  <c:v>Argentina</c:v>
                </c:pt>
                <c:pt idx="13">
                  <c:v>Chile</c:v>
                </c:pt>
              </c:strCache>
            </c:strRef>
          </c:cat>
          <c:val>
            <c:numRef>
              <c:f>Figure_14.6!$U$5:$U$18</c:f>
              <c:numCache>
                <c:formatCode>0.0</c:formatCode>
                <c:ptCount val="14"/>
                <c:pt idx="0">
                  <c:v>-5.1000000000000014</c:v>
                </c:pt>
                <c:pt idx="1">
                  <c:v>-5.4500000000000028</c:v>
                </c:pt>
                <c:pt idx="2">
                  <c:v>-6.8499999999999943</c:v>
                </c:pt>
                <c:pt idx="3">
                  <c:v>-9.7000000000000028</c:v>
                </c:pt>
                <c:pt idx="4">
                  <c:v>-9.75</c:v>
                </c:pt>
                <c:pt idx="5">
                  <c:v>-9.9500000000000028</c:v>
                </c:pt>
                <c:pt idx="6">
                  <c:v>-15.284615384615385</c:v>
                </c:pt>
                <c:pt idx="7">
                  <c:v>-13.049999999999997</c:v>
                </c:pt>
                <c:pt idx="8">
                  <c:v>-14.250000000000007</c:v>
                </c:pt>
                <c:pt idx="9">
                  <c:v>-17.299999999999997</c:v>
                </c:pt>
                <c:pt idx="10">
                  <c:v>-17.499999999999993</c:v>
                </c:pt>
                <c:pt idx="11">
                  <c:v>-29.45</c:v>
                </c:pt>
                <c:pt idx="12">
                  <c:v>-29.9</c:v>
                </c:pt>
                <c:pt idx="13">
                  <c:v>-30.450000000000003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26872"/>
        <c:axId val="333128440"/>
      </c:barChart>
      <c:catAx>
        <c:axId val="33312687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128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128440"/>
        <c:scaling>
          <c:orientation val="minMax"/>
          <c:max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decline</a:t>
                </a:r>
              </a:p>
            </c:rich>
          </c:tx>
          <c:layout>
            <c:manualLayout>
              <c:xMode val="edge"/>
              <c:yMode val="edge"/>
              <c:x val="0.35650678315120843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12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66666666666663E-2"/>
          <c:y val="5.2994723028042555E-2"/>
          <c:w val="0.84363636363636363"/>
          <c:h val="0.871579843318095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</c:dPt>
          <c:val>
            <c:numRef>
              <c:f>Figure_14.6!$V$5:$V$18</c:f>
              <c:numCache>
                <c:formatCode>0.0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5.3076923076923075</c:v>
                </c:pt>
                <c:pt idx="7">
                  <c:v>14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29616"/>
        <c:axId val="333122952"/>
      </c:barChart>
      <c:catAx>
        <c:axId val="33312961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12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12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b="0"/>
                  <a:t>Duration</a:t>
                </a:r>
              </a:p>
            </c:rich>
          </c:tx>
          <c:layout>
            <c:manualLayout>
              <c:xMode val="edge"/>
              <c:yMode val="edge"/>
              <c:x val="0.42181818181818181"/>
              <c:y val="0.947369305152645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12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</xdr:row>
      <xdr:rowOff>123825</xdr:rowOff>
    </xdr:from>
    <xdr:to>
      <xdr:col>13</xdr:col>
      <xdr:colOff>352425</xdr:colOff>
      <xdr:row>34</xdr:row>
      <xdr:rowOff>76200</xdr:rowOff>
    </xdr:to>
    <xdr:graphicFrame macro="">
      <xdr:nvGraphicFramePr>
        <xdr:cNvPr id="114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3</xdr:row>
      <xdr:rowOff>133350</xdr:rowOff>
    </xdr:from>
    <xdr:to>
      <xdr:col>17</xdr:col>
      <xdr:colOff>509588</xdr:colOff>
      <xdr:row>31</xdr:row>
      <xdr:rowOff>128588</xdr:rowOff>
    </xdr:to>
    <xdr:graphicFrame macro="">
      <xdr:nvGraphicFramePr>
        <xdr:cNvPr id="114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0.40224</cdr:x>
      <cdr:y>0.42972</cdr:y>
    </cdr:from>
    <cdr:to>
      <cdr:x>0.49899</cdr:x>
      <cdr:y>0.47159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4032" y="1988293"/>
          <a:ext cx="492442" cy="192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-15</a:t>
          </a:r>
        </a:p>
      </cdr:txBody>
    </cdr:sp>
  </cdr:relSizeAnchor>
  <cdr:relSizeAnchor xmlns:cdr="http://schemas.openxmlformats.org/drawingml/2006/chartDrawing">
    <cdr:from>
      <cdr:x>0.19503</cdr:x>
      <cdr:y>0.0663</cdr:y>
    </cdr:from>
    <cdr:to>
      <cdr:x>0.29079</cdr:x>
      <cdr:y>0.09691</cdr:y>
    </cdr:to>
    <cdr:sp macro="" textlink="">
      <cdr:nvSpPr>
        <cdr:cNvPr id="931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0065" y="309720"/>
          <a:ext cx="492919" cy="143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0.42814</cdr:x>
      <cdr:y>0.50996</cdr:y>
    </cdr:from>
    <cdr:to>
      <cdr:x>0.67199</cdr:x>
      <cdr:y>0.54545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89" y="2300601"/>
          <a:ext cx="621020" cy="160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F25" sqref="F25"/>
    </sheetView>
  </sheetViews>
  <sheetFormatPr defaultRowHeight="13.15" x14ac:dyDescent="0.4"/>
  <sheetData>
    <row r="1" spans="1:59" ht="13.5" thickBo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ht="15.75" thickTop="1" x14ac:dyDescent="0.45">
      <c r="A2" s="4"/>
      <c r="B2" s="5" t="s">
        <v>17</v>
      </c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5.4" x14ac:dyDescent="0.45">
      <c r="A3" s="4"/>
      <c r="B3" s="8" t="s">
        <v>18</v>
      </c>
      <c r="C3" s="9"/>
      <c r="D3" s="9"/>
      <c r="E3" s="9"/>
      <c r="F3" s="9"/>
      <c r="G3" s="9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5.4" x14ac:dyDescent="0.45">
      <c r="A4" s="4"/>
      <c r="B4" s="11" t="s">
        <v>19</v>
      </c>
      <c r="C4" s="9"/>
      <c r="D4" s="9"/>
      <c r="E4" s="9"/>
      <c r="F4" s="9"/>
      <c r="G4" s="9"/>
      <c r="H4" s="1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15.4" x14ac:dyDescent="0.45">
      <c r="A5" s="4"/>
      <c r="B5" s="8" t="s">
        <v>20</v>
      </c>
      <c r="C5" s="9"/>
      <c r="D5" s="9"/>
      <c r="E5" s="9"/>
      <c r="F5" s="9"/>
      <c r="G5" s="9"/>
      <c r="H5" s="1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15.75" thickBot="1" x14ac:dyDescent="0.5">
      <c r="A6" s="4"/>
      <c r="B6" s="12"/>
      <c r="C6" s="13"/>
      <c r="D6" s="13"/>
      <c r="E6" s="13"/>
      <c r="F6" s="13"/>
      <c r="G6" s="13"/>
      <c r="H6" s="1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ht="13.5" thickTop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ht="15.4" x14ac:dyDescent="0.45">
      <c r="A9" s="4"/>
      <c r="B9" s="15" t="s">
        <v>22</v>
      </c>
      <c r="C9" s="4"/>
      <c r="D9" s="4"/>
      <c r="E9" s="4"/>
      <c r="F9" s="4"/>
      <c r="G9" s="4"/>
      <c r="H9" s="4"/>
      <c r="I9" s="4"/>
      <c r="K9" s="4"/>
      <c r="L9" s="4"/>
      <c r="M9" s="16" t="s">
        <v>21</v>
      </c>
      <c r="N9" s="4"/>
      <c r="O9" s="4"/>
      <c r="P9" s="4"/>
      <c r="Q9" s="4"/>
      <c r="R9" s="4"/>
      <c r="S9" s="1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</row>
    <row r="46" spans="1:59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</row>
    <row r="47" spans="1:59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</row>
    <row r="48" spans="1:59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</row>
    <row r="49" spans="1:59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</row>
    <row r="52" spans="1:59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</row>
    <row r="53" spans="1:59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1:59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</row>
    <row r="55" spans="1:59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</row>
    <row r="56" spans="1:59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1:59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59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1:59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1:59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59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59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1:59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1:59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1:59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1:59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  <row r="81" spans="1:59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1:59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59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59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5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5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5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5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59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59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59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59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59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:59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:59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:59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:59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:59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1:59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1:59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59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1:59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1:59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1:59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1:59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:59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:59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59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:59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:59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1:59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1:59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1:59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1:59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59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1:59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1:59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1:59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1:59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1:59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1:59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</row>
    <row r="137" spans="1:59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</row>
    <row r="138" spans="1:59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1:59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</row>
    <row r="140" spans="1:59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1:59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1:59" x14ac:dyDescent="0.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:59" x14ac:dyDescent="0.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1:59" x14ac:dyDescent="0.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:59" x14ac:dyDescent="0.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:59" x14ac:dyDescent="0.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1:59" x14ac:dyDescent="0.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59" x14ac:dyDescent="0.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1:59" x14ac:dyDescent="0.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1:59" x14ac:dyDescent="0.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1:59" x14ac:dyDescent="0.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1:59" x14ac:dyDescent="0.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</row>
    <row r="153" spans="1:59" x14ac:dyDescent="0.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1:59" x14ac:dyDescent="0.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</row>
    <row r="155" spans="1:59" x14ac:dyDescent="0.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</row>
    <row r="156" spans="1:59" x14ac:dyDescent="0.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</row>
    <row r="157" spans="1:59" x14ac:dyDescent="0.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</row>
    <row r="158" spans="1:59" x14ac:dyDescent="0.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</row>
    <row r="159" spans="1:59" x14ac:dyDescent="0.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</row>
    <row r="160" spans="1:59" x14ac:dyDescent="0.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</row>
    <row r="161" spans="1:59" x14ac:dyDescent="0.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:59" x14ac:dyDescent="0.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</row>
    <row r="163" spans="1:59" x14ac:dyDescent="0.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</row>
    <row r="164" spans="1:59" x14ac:dyDescent="0.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</row>
    <row r="165" spans="1:59" x14ac:dyDescent="0.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</row>
    <row r="166" spans="1:59" x14ac:dyDescent="0.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</row>
    <row r="167" spans="1:59" x14ac:dyDescent="0.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1:59" x14ac:dyDescent="0.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</row>
    <row r="169" spans="1:59" x14ac:dyDescent="0.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1:59" x14ac:dyDescent="0.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1:59" x14ac:dyDescent="0.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1:59" x14ac:dyDescent="0.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1:59" x14ac:dyDescent="0.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1:59" x14ac:dyDescent="0.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1:59" x14ac:dyDescent="0.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1:59" x14ac:dyDescent="0.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</row>
    <row r="177" spans="1:59" x14ac:dyDescent="0.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</row>
    <row r="178" spans="1:59" x14ac:dyDescent="0.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1:59" x14ac:dyDescent="0.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:59" x14ac:dyDescent="0.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59" x14ac:dyDescent="0.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:59" x14ac:dyDescent="0.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1:59" x14ac:dyDescent="0.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</row>
    <row r="184" spans="1:59" x14ac:dyDescent="0.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</row>
    <row r="185" spans="1:59" x14ac:dyDescent="0.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</row>
    <row r="186" spans="1:59" x14ac:dyDescent="0.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</row>
    <row r="187" spans="1:59" x14ac:dyDescent="0.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</row>
    <row r="188" spans="1:59" x14ac:dyDescent="0.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</row>
    <row r="189" spans="1:59" x14ac:dyDescent="0.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1:59" x14ac:dyDescent="0.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</row>
    <row r="191" spans="1:59" x14ac:dyDescent="0.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1:59" x14ac:dyDescent="0.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</row>
    <row r="193" spans="1:59" x14ac:dyDescent="0.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</row>
    <row r="194" spans="1:59" x14ac:dyDescent="0.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</row>
    <row r="195" spans="1:59" x14ac:dyDescent="0.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</row>
    <row r="196" spans="1:59" x14ac:dyDescent="0.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</row>
    <row r="197" spans="1:59" x14ac:dyDescent="0.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</row>
    <row r="198" spans="1:59" x14ac:dyDescent="0.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1:59" x14ac:dyDescent="0.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</row>
    <row r="200" spans="1:59" x14ac:dyDescent="0.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</row>
    <row r="201" spans="1:59" x14ac:dyDescent="0.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</row>
    <row r="202" spans="1:59" x14ac:dyDescent="0.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</row>
    <row r="203" spans="1:59" x14ac:dyDescent="0.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:59" x14ac:dyDescent="0.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</row>
    <row r="205" spans="1:59" x14ac:dyDescent="0.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</row>
    <row r="206" spans="1:59" x14ac:dyDescent="0.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</row>
    <row r="207" spans="1:59" x14ac:dyDescent="0.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</row>
    <row r="208" spans="1:59" x14ac:dyDescent="0.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</row>
    <row r="209" spans="1:59" x14ac:dyDescent="0.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</row>
    <row r="210" spans="1:59" x14ac:dyDescent="0.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</row>
    <row r="211" spans="1:59" x14ac:dyDescent="0.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</row>
    <row r="212" spans="1:59" x14ac:dyDescent="0.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</row>
    <row r="213" spans="1:59" x14ac:dyDescent="0.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</row>
    <row r="214" spans="1:59" x14ac:dyDescent="0.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</row>
    <row r="215" spans="1:59" x14ac:dyDescent="0.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</row>
    <row r="216" spans="1:59" x14ac:dyDescent="0.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</row>
    <row r="217" spans="1:59" x14ac:dyDescent="0.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59" x14ac:dyDescent="0.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1:59" x14ac:dyDescent="0.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1:59" x14ac:dyDescent="0.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</row>
    <row r="221" spans="1:59" x14ac:dyDescent="0.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1:59" x14ac:dyDescent="0.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1:59" x14ac:dyDescent="0.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</row>
    <row r="224" spans="1:59" x14ac:dyDescent="0.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1:59" x14ac:dyDescent="0.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1:59" x14ac:dyDescent="0.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1:59" x14ac:dyDescent="0.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1:59" x14ac:dyDescent="0.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1:59" x14ac:dyDescent="0.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</row>
    <row r="230" spans="1:59" x14ac:dyDescent="0.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</row>
    <row r="231" spans="1:59" x14ac:dyDescent="0.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</row>
    <row r="232" spans="1:59" x14ac:dyDescent="0.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</row>
    <row r="233" spans="1:59" x14ac:dyDescent="0.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</row>
    <row r="234" spans="1:59" x14ac:dyDescent="0.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:59" x14ac:dyDescent="0.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</row>
    <row r="236" spans="1:59" x14ac:dyDescent="0.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</row>
    <row r="237" spans="1:59" x14ac:dyDescent="0.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</row>
    <row r="238" spans="1:59" x14ac:dyDescent="0.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</row>
    <row r="239" spans="1:59" x14ac:dyDescent="0.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</row>
    <row r="240" spans="1:59" x14ac:dyDescent="0.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</row>
    <row r="241" spans="1:59" x14ac:dyDescent="0.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</row>
    <row r="242" spans="1:59" x14ac:dyDescent="0.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</row>
    <row r="243" spans="1:59" x14ac:dyDescent="0.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</row>
    <row r="244" spans="1:59" x14ac:dyDescent="0.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</row>
    <row r="245" spans="1:59" x14ac:dyDescent="0.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</row>
    <row r="246" spans="1:59" x14ac:dyDescent="0.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</row>
    <row r="247" spans="1:59" x14ac:dyDescent="0.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</row>
    <row r="248" spans="1:59" x14ac:dyDescent="0.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</row>
    <row r="249" spans="1:59" x14ac:dyDescent="0.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</row>
    <row r="250" spans="1:59" x14ac:dyDescent="0.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</row>
    <row r="251" spans="1:59" x14ac:dyDescent="0.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</row>
    <row r="252" spans="1:59" x14ac:dyDescent="0.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</row>
    <row r="253" spans="1:59" x14ac:dyDescent="0.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</row>
    <row r="254" spans="1:59" x14ac:dyDescent="0.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</row>
    <row r="255" spans="1:59" x14ac:dyDescent="0.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</row>
    <row r="256" spans="1:59" x14ac:dyDescent="0.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</row>
    <row r="257" spans="1:59" x14ac:dyDescent="0.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</row>
    <row r="258" spans="1:59" x14ac:dyDescent="0.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</row>
    <row r="259" spans="1:59" x14ac:dyDescent="0.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</row>
    <row r="260" spans="1:59" x14ac:dyDescent="0.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</row>
    <row r="261" spans="1:59" x14ac:dyDescent="0.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</row>
    <row r="262" spans="1:59" x14ac:dyDescent="0.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</row>
    <row r="263" spans="1:59" x14ac:dyDescent="0.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</row>
    <row r="264" spans="1:59" x14ac:dyDescent="0.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</row>
    <row r="265" spans="1:59" x14ac:dyDescent="0.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</row>
    <row r="266" spans="1:59" x14ac:dyDescent="0.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</row>
    <row r="267" spans="1:59" x14ac:dyDescent="0.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</row>
    <row r="268" spans="1:59" x14ac:dyDescent="0.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</row>
    <row r="269" spans="1:59" x14ac:dyDescent="0.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</row>
    <row r="270" spans="1:59" x14ac:dyDescent="0.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</row>
    <row r="271" spans="1:59" x14ac:dyDescent="0.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</row>
    <row r="272" spans="1:59" x14ac:dyDescent="0.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</row>
    <row r="273" spans="1:59" x14ac:dyDescent="0.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</row>
    <row r="274" spans="1:59" x14ac:dyDescent="0.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</row>
    <row r="275" spans="1:59" x14ac:dyDescent="0.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</row>
    <row r="276" spans="1:59" x14ac:dyDescent="0.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</row>
    <row r="277" spans="1:59" x14ac:dyDescent="0.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</row>
    <row r="278" spans="1:59" x14ac:dyDescent="0.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</row>
    <row r="279" spans="1:59" x14ac:dyDescent="0.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</row>
    <row r="280" spans="1:59" x14ac:dyDescent="0.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</row>
    <row r="281" spans="1:59" x14ac:dyDescent="0.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</row>
    <row r="282" spans="1:59" x14ac:dyDescent="0.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</row>
    <row r="283" spans="1:59" x14ac:dyDescent="0.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</row>
    <row r="284" spans="1:59" x14ac:dyDescent="0.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</row>
    <row r="285" spans="1:59" x14ac:dyDescent="0.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</row>
    <row r="286" spans="1:59" x14ac:dyDescent="0.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</row>
    <row r="287" spans="1:59" x14ac:dyDescent="0.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</row>
    <row r="288" spans="1:59" x14ac:dyDescent="0.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</row>
    <row r="289" spans="1:59" x14ac:dyDescent="0.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</row>
    <row r="290" spans="1:59" x14ac:dyDescent="0.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</row>
    <row r="291" spans="1:59" x14ac:dyDescent="0.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</row>
    <row r="292" spans="1:59" x14ac:dyDescent="0.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</row>
    <row r="293" spans="1:59" x14ac:dyDescent="0.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</row>
    <row r="294" spans="1:59" x14ac:dyDescent="0.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  <row r="295" spans="1:59" x14ac:dyDescent="0.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</row>
    <row r="296" spans="1:59" x14ac:dyDescent="0.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</row>
    <row r="297" spans="1:59" x14ac:dyDescent="0.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</row>
    <row r="298" spans="1:59" x14ac:dyDescent="0.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</row>
    <row r="299" spans="1:59" x14ac:dyDescent="0.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</row>
    <row r="300" spans="1:59" x14ac:dyDescent="0.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</row>
    <row r="301" spans="1:59" x14ac:dyDescent="0.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</row>
    <row r="302" spans="1:59" x14ac:dyDescent="0.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</row>
    <row r="303" spans="1:59" x14ac:dyDescent="0.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</row>
    <row r="304" spans="1:59" x14ac:dyDescent="0.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</row>
    <row r="305" spans="1:59" x14ac:dyDescent="0.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</row>
    <row r="306" spans="1:59" x14ac:dyDescent="0.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</row>
    <row r="307" spans="1:59" x14ac:dyDescent="0.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</row>
    <row r="308" spans="1:59" x14ac:dyDescent="0.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</row>
    <row r="309" spans="1:59" x14ac:dyDescent="0.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</row>
    <row r="310" spans="1:59" x14ac:dyDescent="0.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</row>
    <row r="311" spans="1:59" x14ac:dyDescent="0.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</row>
    <row r="312" spans="1:59" x14ac:dyDescent="0.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</row>
    <row r="313" spans="1:59" x14ac:dyDescent="0.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</row>
    <row r="314" spans="1:59" x14ac:dyDescent="0.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</row>
    <row r="315" spans="1:59" x14ac:dyDescent="0.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</row>
    <row r="316" spans="1:59" x14ac:dyDescent="0.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</row>
    <row r="317" spans="1:59" x14ac:dyDescent="0.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</row>
    <row r="318" spans="1:59" x14ac:dyDescent="0.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</row>
    <row r="319" spans="1:59" x14ac:dyDescent="0.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</row>
    <row r="320" spans="1:59" x14ac:dyDescent="0.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</row>
    <row r="321" spans="1:59" x14ac:dyDescent="0.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</row>
    <row r="322" spans="1:59" x14ac:dyDescent="0.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</row>
    <row r="323" spans="1:59" x14ac:dyDescent="0.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</row>
    <row r="324" spans="1:59" x14ac:dyDescent="0.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</row>
    <row r="325" spans="1:59" x14ac:dyDescent="0.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</row>
    <row r="326" spans="1:59" x14ac:dyDescent="0.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</row>
    <row r="327" spans="1:59" x14ac:dyDescent="0.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</row>
    <row r="328" spans="1:59" x14ac:dyDescent="0.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</row>
    <row r="329" spans="1:59" x14ac:dyDescent="0.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</row>
    <row r="330" spans="1:59" x14ac:dyDescent="0.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</row>
    <row r="331" spans="1:59" x14ac:dyDescent="0.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</row>
    <row r="332" spans="1:59" x14ac:dyDescent="0.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</row>
    <row r="333" spans="1:59" x14ac:dyDescent="0.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</row>
    <row r="334" spans="1:59" x14ac:dyDescent="0.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</row>
    <row r="335" spans="1:59" x14ac:dyDescent="0.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</row>
    <row r="336" spans="1:59" x14ac:dyDescent="0.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</row>
    <row r="337" spans="1:59" x14ac:dyDescent="0.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</row>
    <row r="338" spans="1:59" x14ac:dyDescent="0.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</row>
    <row r="339" spans="1:59" x14ac:dyDescent="0.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</row>
    <row r="340" spans="1:59" x14ac:dyDescent="0.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</row>
    <row r="341" spans="1:59" x14ac:dyDescent="0.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</row>
    <row r="342" spans="1:59" x14ac:dyDescent="0.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</row>
    <row r="343" spans="1:59" x14ac:dyDescent="0.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</row>
    <row r="344" spans="1:59" x14ac:dyDescent="0.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</row>
    <row r="345" spans="1:59" x14ac:dyDescent="0.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</row>
    <row r="346" spans="1:59" x14ac:dyDescent="0.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</row>
    <row r="347" spans="1:59" x14ac:dyDescent="0.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</row>
    <row r="348" spans="1:59" x14ac:dyDescent="0.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</row>
    <row r="349" spans="1:59" x14ac:dyDescent="0.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</row>
    <row r="350" spans="1:59" x14ac:dyDescent="0.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</row>
    <row r="351" spans="1:59" x14ac:dyDescent="0.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</row>
    <row r="352" spans="1:59" x14ac:dyDescent="0.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</row>
    <row r="353" spans="1:59" x14ac:dyDescent="0.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</row>
    <row r="354" spans="1:59" x14ac:dyDescent="0.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</row>
    <row r="355" spans="1:59" x14ac:dyDescent="0.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</row>
    <row r="356" spans="1:59" x14ac:dyDescent="0.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</row>
    <row r="357" spans="1:59" x14ac:dyDescent="0.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</row>
    <row r="358" spans="1:59" x14ac:dyDescent="0.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</row>
    <row r="359" spans="1:59" x14ac:dyDescent="0.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</row>
    <row r="360" spans="1:59" x14ac:dyDescent="0.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</row>
    <row r="361" spans="1:59" x14ac:dyDescent="0.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</row>
    <row r="362" spans="1:59" x14ac:dyDescent="0.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</row>
    <row r="363" spans="1:59" x14ac:dyDescent="0.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</row>
    <row r="364" spans="1:59" x14ac:dyDescent="0.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</row>
    <row r="365" spans="1:59" x14ac:dyDescent="0.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</row>
    <row r="366" spans="1:59" x14ac:dyDescent="0.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</row>
    <row r="367" spans="1:59" x14ac:dyDescent="0.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</row>
    <row r="368" spans="1:59" x14ac:dyDescent="0.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</row>
    <row r="369" spans="1:59" x14ac:dyDescent="0.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</row>
    <row r="370" spans="1:59" x14ac:dyDescent="0.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</row>
    <row r="371" spans="1:59" x14ac:dyDescent="0.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</row>
    <row r="372" spans="1:59" x14ac:dyDescent="0.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</row>
    <row r="373" spans="1:59" x14ac:dyDescent="0.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</row>
    <row r="374" spans="1:59" x14ac:dyDescent="0.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</row>
    <row r="375" spans="1:59" x14ac:dyDescent="0.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</row>
    <row r="376" spans="1:59" x14ac:dyDescent="0.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</row>
    <row r="377" spans="1:59" x14ac:dyDescent="0.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</row>
    <row r="378" spans="1:59" x14ac:dyDescent="0.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</row>
    <row r="379" spans="1:59" x14ac:dyDescent="0.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</row>
    <row r="380" spans="1:59" x14ac:dyDescent="0.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</row>
    <row r="381" spans="1:59" x14ac:dyDescent="0.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</row>
    <row r="382" spans="1:59" x14ac:dyDescent="0.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</row>
    <row r="383" spans="1:59" x14ac:dyDescent="0.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</row>
    <row r="384" spans="1:59" x14ac:dyDescent="0.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</row>
    <row r="385" spans="1:59" x14ac:dyDescent="0.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</row>
    <row r="386" spans="1:59" x14ac:dyDescent="0.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</row>
    <row r="387" spans="1:59" x14ac:dyDescent="0.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</row>
    <row r="388" spans="1:59" x14ac:dyDescent="0.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</row>
    <row r="389" spans="1:59" x14ac:dyDescent="0.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</row>
    <row r="390" spans="1:59" x14ac:dyDescent="0.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</row>
    <row r="391" spans="1:59" x14ac:dyDescent="0.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</row>
    <row r="392" spans="1:59" x14ac:dyDescent="0.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</row>
    <row r="393" spans="1:59" x14ac:dyDescent="0.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</row>
    <row r="394" spans="1:59" x14ac:dyDescent="0.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</row>
    <row r="395" spans="1:59" x14ac:dyDescent="0.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</row>
    <row r="396" spans="1:59" x14ac:dyDescent="0.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</row>
    <row r="397" spans="1:59" x14ac:dyDescent="0.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</row>
    <row r="398" spans="1:59" x14ac:dyDescent="0.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</row>
    <row r="399" spans="1:59" x14ac:dyDescent="0.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</row>
    <row r="400" spans="1:59" x14ac:dyDescent="0.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</row>
    <row r="401" spans="1:59" x14ac:dyDescent="0.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</row>
    <row r="402" spans="1:59" x14ac:dyDescent="0.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</row>
    <row r="403" spans="1:59" x14ac:dyDescent="0.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</row>
    <row r="404" spans="1:59" x14ac:dyDescent="0.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</row>
    <row r="405" spans="1:59" x14ac:dyDescent="0.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</row>
    <row r="406" spans="1:59" x14ac:dyDescent="0.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</row>
    <row r="407" spans="1:59" x14ac:dyDescent="0.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</row>
    <row r="408" spans="1:59" x14ac:dyDescent="0.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</row>
    <row r="409" spans="1:59" x14ac:dyDescent="0.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</row>
    <row r="410" spans="1:59" x14ac:dyDescent="0.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</row>
    <row r="411" spans="1:59" x14ac:dyDescent="0.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</row>
    <row r="412" spans="1:59" x14ac:dyDescent="0.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</row>
    <row r="413" spans="1:59" x14ac:dyDescent="0.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</row>
    <row r="414" spans="1:59" x14ac:dyDescent="0.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</row>
    <row r="415" spans="1:59" x14ac:dyDescent="0.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</row>
    <row r="416" spans="1:59" x14ac:dyDescent="0.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</row>
    <row r="417" spans="1:59" x14ac:dyDescent="0.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</row>
    <row r="418" spans="1:59" x14ac:dyDescent="0.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</row>
    <row r="419" spans="1:59" x14ac:dyDescent="0.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</row>
    <row r="420" spans="1:59" x14ac:dyDescent="0.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</row>
    <row r="421" spans="1:59" x14ac:dyDescent="0.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</row>
    <row r="422" spans="1:59" x14ac:dyDescent="0.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</row>
    <row r="423" spans="1:59" x14ac:dyDescent="0.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</row>
    <row r="424" spans="1:59" x14ac:dyDescent="0.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</row>
    <row r="425" spans="1:59" x14ac:dyDescent="0.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</row>
    <row r="426" spans="1:59" x14ac:dyDescent="0.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</row>
    <row r="427" spans="1:59" x14ac:dyDescent="0.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</row>
    <row r="428" spans="1:59" x14ac:dyDescent="0.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</row>
    <row r="429" spans="1:59" x14ac:dyDescent="0.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</row>
    <row r="430" spans="1:59" x14ac:dyDescent="0.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</row>
    <row r="431" spans="1:59" x14ac:dyDescent="0.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</row>
    <row r="432" spans="1:59" x14ac:dyDescent="0.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</row>
    <row r="433" spans="1:59" x14ac:dyDescent="0.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</row>
    <row r="434" spans="1:59" x14ac:dyDescent="0.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</row>
    <row r="435" spans="1:59" x14ac:dyDescent="0.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</row>
    <row r="436" spans="1:59" x14ac:dyDescent="0.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</row>
    <row r="437" spans="1:59" x14ac:dyDescent="0.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</row>
    <row r="438" spans="1:59" x14ac:dyDescent="0.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</row>
    <row r="439" spans="1:59" x14ac:dyDescent="0.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</row>
    <row r="440" spans="1:59" x14ac:dyDescent="0.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</row>
    <row r="441" spans="1:59" x14ac:dyDescent="0.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</row>
    <row r="442" spans="1:59" x14ac:dyDescent="0.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</row>
    <row r="443" spans="1:59" x14ac:dyDescent="0.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</row>
    <row r="444" spans="1:59" x14ac:dyDescent="0.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</row>
    <row r="445" spans="1:59" x14ac:dyDescent="0.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</row>
    <row r="446" spans="1:59" x14ac:dyDescent="0.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</row>
    <row r="447" spans="1:59" x14ac:dyDescent="0.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</row>
    <row r="448" spans="1:59" x14ac:dyDescent="0.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</row>
    <row r="449" spans="1:59" x14ac:dyDescent="0.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</row>
    <row r="450" spans="1:59" x14ac:dyDescent="0.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</row>
    <row r="451" spans="1:59" x14ac:dyDescent="0.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</row>
    <row r="452" spans="1:59" x14ac:dyDescent="0.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</row>
    <row r="453" spans="1:59" x14ac:dyDescent="0.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</row>
    <row r="454" spans="1:59" x14ac:dyDescent="0.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</row>
    <row r="455" spans="1:59" x14ac:dyDescent="0.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</row>
    <row r="456" spans="1:59" x14ac:dyDescent="0.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</row>
    <row r="457" spans="1:59" x14ac:dyDescent="0.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</row>
    <row r="458" spans="1:59" x14ac:dyDescent="0.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</row>
    <row r="459" spans="1:59" x14ac:dyDescent="0.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</row>
    <row r="460" spans="1:59" x14ac:dyDescent="0.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554"/>
  <sheetViews>
    <sheetView topLeftCell="A3" workbookViewId="0">
      <selection activeCell="U24" sqref="U24"/>
    </sheetView>
  </sheetViews>
  <sheetFormatPr defaultRowHeight="13.15" x14ac:dyDescent="0.4"/>
  <cols>
    <col min="1" max="2" width="5.640625" customWidth="1"/>
    <col min="3" max="3" width="9.640625" customWidth="1"/>
    <col min="4" max="5" width="5.640625" customWidth="1"/>
    <col min="6" max="6" width="9.640625" customWidth="1"/>
    <col min="7" max="8" width="5.640625" customWidth="1"/>
    <col min="9" max="9" width="9.640625" customWidth="1"/>
    <col min="10" max="11" width="5.640625" customWidth="1"/>
    <col min="12" max="12" width="9.640625" customWidth="1"/>
    <col min="13" max="14" width="5.640625" customWidth="1"/>
    <col min="15" max="15" width="15.640625" customWidth="1"/>
    <col min="20" max="22" width="11.85546875" customWidth="1"/>
  </cols>
  <sheetData>
    <row r="1" spans="1:107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107" ht="15.4" x14ac:dyDescent="0.4">
      <c r="A2" s="49"/>
      <c r="B2" s="49"/>
      <c r="C2" s="15" t="s">
        <v>22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</row>
    <row r="3" spans="1:107" ht="15.4" x14ac:dyDescent="0.45">
      <c r="A3" s="49"/>
      <c r="B3" s="4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</row>
    <row r="4" spans="1:107" ht="12.75" customHeight="1" x14ac:dyDescent="0.45">
      <c r="A4" s="49"/>
      <c r="B4" s="49"/>
      <c r="C4" s="50" t="s">
        <v>16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29" t="s">
        <v>6</v>
      </c>
      <c r="U4" s="52" t="s">
        <v>26</v>
      </c>
      <c r="V4" s="53" t="s">
        <v>13</v>
      </c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</row>
    <row r="5" spans="1:107" ht="12.75" customHeight="1" x14ac:dyDescent="0.4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49"/>
      <c r="T5" s="30" t="s">
        <v>14</v>
      </c>
      <c r="U5" s="31">
        <f>Data!K$35</f>
        <v>-5.1000000000000014</v>
      </c>
      <c r="V5" s="32">
        <f>Data!K$36</f>
        <v>2</v>
      </c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</row>
    <row r="6" spans="1:107" ht="12.75" customHeight="1" x14ac:dyDescent="0.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30" t="s">
        <v>10</v>
      </c>
      <c r="U6" s="31">
        <f>Data!F$35</f>
        <v>-5.4500000000000028</v>
      </c>
      <c r="V6" s="32">
        <f>Data!F$36</f>
        <v>4</v>
      </c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</row>
    <row r="7" spans="1:107" ht="12.7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30" t="s">
        <v>9</v>
      </c>
      <c r="U7" s="31">
        <f>Data!M$35</f>
        <v>-6.8499999999999943</v>
      </c>
      <c r="V7" s="32">
        <f>Data!N$36</f>
        <v>5</v>
      </c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</row>
    <row r="8" spans="1:107" ht="12.75" customHeight="1" x14ac:dyDescent="0.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30" t="s">
        <v>8</v>
      </c>
      <c r="U8" s="31">
        <f>Data!L$35</f>
        <v>-9.7000000000000028</v>
      </c>
      <c r="V8" s="32">
        <f>Data!L$36</f>
        <v>8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</row>
    <row r="9" spans="1:107" ht="12.75" customHeight="1" x14ac:dyDescent="0.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30" t="s">
        <v>7</v>
      </c>
      <c r="U9" s="31">
        <f>Data!E$35</f>
        <v>-9.75</v>
      </c>
      <c r="V9" s="32">
        <f>Data!E$36</f>
        <v>3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</row>
    <row r="10" spans="1:107" ht="12.7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0" t="s">
        <v>4</v>
      </c>
      <c r="U10" s="31">
        <f>Data!D$35</f>
        <v>-9.9500000000000028</v>
      </c>
      <c r="V10" s="32">
        <f>Data!D$36</f>
        <v>6</v>
      </c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</row>
    <row r="11" spans="1:107" ht="12.75" customHeight="1" x14ac:dyDescent="0.4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0" t="s">
        <v>5</v>
      </c>
      <c r="U11" s="31">
        <f>Data!O$35</f>
        <v>-15.284615384615385</v>
      </c>
      <c r="V11" s="32">
        <f>Data!O$36</f>
        <v>5.3076923076923075</v>
      </c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</row>
    <row r="12" spans="1:107" ht="12.75" customHeight="1" x14ac:dyDescent="0.4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0" t="s">
        <v>0</v>
      </c>
      <c r="U12" s="31">
        <f>Data!H$35</f>
        <v>-13.049999999999997</v>
      </c>
      <c r="V12" s="32">
        <f>Data!H$36</f>
        <v>14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</row>
    <row r="13" spans="1:107" ht="12.75" customHeight="1" x14ac:dyDescent="0.4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0" t="s">
        <v>3</v>
      </c>
      <c r="U13" s="31">
        <f>Data!N$35</f>
        <v>-14.250000000000007</v>
      </c>
      <c r="V13" s="32">
        <f>Data!N$36</f>
        <v>5</v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</row>
    <row r="14" spans="1:107" ht="12.75" customHeight="1" x14ac:dyDescent="0.4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0" t="s">
        <v>12</v>
      </c>
      <c r="U14" s="31">
        <f>Data!$I$35</f>
        <v>-17.299999999999997</v>
      </c>
      <c r="V14" s="32">
        <f>Data!$I$36</f>
        <v>3</v>
      </c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</row>
    <row r="15" spans="1:107" ht="12.7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0" t="s">
        <v>11</v>
      </c>
      <c r="U15" s="31">
        <f>Data!$J$35</f>
        <v>-17.499999999999993</v>
      </c>
      <c r="V15" s="32">
        <f>Data!$J$36</f>
        <v>4</v>
      </c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</row>
    <row r="16" spans="1:107" ht="12.75" customHeight="1" x14ac:dyDescent="0.4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30" t="s">
        <v>2</v>
      </c>
      <c r="U16" s="31">
        <f>Data!$G$35</f>
        <v>-29.45</v>
      </c>
      <c r="V16" s="32">
        <f>Data!$G$36</f>
        <v>8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</row>
    <row r="17" spans="1:107" ht="12.7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30" t="s">
        <v>1</v>
      </c>
      <c r="U17" s="31">
        <f>Data!B$35</f>
        <v>-29.9</v>
      </c>
      <c r="V17" s="32">
        <f>Data!B$36</f>
        <v>3</v>
      </c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</row>
    <row r="18" spans="1:107" ht="12.75" customHeight="1" x14ac:dyDescent="0.4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33" t="s">
        <v>15</v>
      </c>
      <c r="U18" s="34">
        <f>Data!C$35</f>
        <v>-30.450000000000003</v>
      </c>
      <c r="V18" s="35">
        <f>Data!C$36</f>
        <v>4</v>
      </c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</row>
    <row r="19" spans="1:107" x14ac:dyDescent="0.4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</row>
    <row r="20" spans="1:107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</row>
    <row r="21" spans="1:107" x14ac:dyDescent="0.4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</row>
    <row r="22" spans="1:107" x14ac:dyDescent="0.4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</row>
    <row r="23" spans="1:107" x14ac:dyDescent="0.4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</row>
    <row r="24" spans="1:107" x14ac:dyDescent="0.4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</row>
    <row r="25" spans="1:107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</row>
    <row r="26" spans="1:107" x14ac:dyDescent="0.4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</row>
    <row r="27" spans="1:107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</row>
    <row r="28" spans="1:107" x14ac:dyDescent="0.4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</row>
    <row r="29" spans="1:107" x14ac:dyDescent="0.4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</row>
    <row r="30" spans="1:107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</row>
    <row r="31" spans="1:107" x14ac:dyDescent="0.4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</row>
    <row r="32" spans="1:107" x14ac:dyDescent="0.4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</row>
    <row r="33" spans="1:107" x14ac:dyDescent="0.4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</row>
    <row r="34" spans="1:107" x14ac:dyDescent="0.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</row>
    <row r="35" spans="1:107" x14ac:dyDescent="0.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</row>
    <row r="36" spans="1:107" ht="13.9" x14ac:dyDescent="0.4">
      <c r="A36" s="54" t="s">
        <v>27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</row>
    <row r="37" spans="1:107" ht="13.9" x14ac:dyDescent="0.4">
      <c r="A37" s="54" t="s">
        <v>28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</row>
    <row r="38" spans="1:107" ht="15" x14ac:dyDescent="0.4">
      <c r="A38" s="5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</row>
    <row r="39" spans="1:107" x14ac:dyDescent="0.4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</row>
    <row r="40" spans="1:107" x14ac:dyDescent="0.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</row>
    <row r="41" spans="1:107" x14ac:dyDescent="0.4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</row>
    <row r="42" spans="1:107" x14ac:dyDescent="0.4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</row>
    <row r="43" spans="1:107" x14ac:dyDescent="0.4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</row>
    <row r="44" spans="1:107" x14ac:dyDescent="0.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</row>
    <row r="45" spans="1:107" x14ac:dyDescent="0.4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</row>
    <row r="46" spans="1:107" x14ac:dyDescent="0.4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</row>
    <row r="47" spans="1:107" x14ac:dyDescent="0.4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</row>
    <row r="48" spans="1:107" x14ac:dyDescent="0.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</row>
    <row r="49" spans="1:107" x14ac:dyDescent="0.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</row>
    <row r="50" spans="1:107" x14ac:dyDescent="0.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</row>
    <row r="51" spans="1:107" x14ac:dyDescent="0.4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</row>
    <row r="52" spans="1:107" x14ac:dyDescent="0.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</row>
    <row r="53" spans="1:107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</row>
    <row r="54" spans="1:107" x14ac:dyDescent="0.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</row>
    <row r="55" spans="1:107" x14ac:dyDescent="0.4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</row>
    <row r="56" spans="1:107" x14ac:dyDescent="0.4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</row>
    <row r="57" spans="1:107" x14ac:dyDescent="0.4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</row>
    <row r="58" spans="1:107" x14ac:dyDescent="0.4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</row>
    <row r="59" spans="1:107" x14ac:dyDescent="0.4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</row>
    <row r="60" spans="1:107" x14ac:dyDescent="0.4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</row>
    <row r="61" spans="1:107" x14ac:dyDescent="0.4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</row>
    <row r="62" spans="1:107" x14ac:dyDescent="0.4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</row>
    <row r="63" spans="1:107" x14ac:dyDescent="0.4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</row>
    <row r="64" spans="1:107" x14ac:dyDescent="0.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</row>
    <row r="65" spans="1:107" x14ac:dyDescent="0.4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</row>
    <row r="66" spans="1:107" x14ac:dyDescent="0.4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</row>
    <row r="67" spans="1:107" x14ac:dyDescent="0.4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</row>
    <row r="68" spans="1:107" x14ac:dyDescent="0.4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</row>
    <row r="69" spans="1:107" x14ac:dyDescent="0.4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</row>
    <row r="70" spans="1:107" x14ac:dyDescent="0.4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</row>
    <row r="71" spans="1:107" x14ac:dyDescent="0.4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</row>
    <row r="72" spans="1:107" x14ac:dyDescent="0.4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</row>
    <row r="73" spans="1:107" x14ac:dyDescent="0.4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</row>
    <row r="74" spans="1:107" x14ac:dyDescent="0.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</row>
    <row r="75" spans="1:107" x14ac:dyDescent="0.4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</row>
    <row r="76" spans="1:107" x14ac:dyDescent="0.4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</row>
    <row r="77" spans="1:107" x14ac:dyDescent="0.4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</row>
    <row r="78" spans="1:107" x14ac:dyDescent="0.4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</row>
    <row r="79" spans="1:107" x14ac:dyDescent="0.4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</row>
    <row r="80" spans="1:107" x14ac:dyDescent="0.4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</row>
    <row r="81" spans="1:107" x14ac:dyDescent="0.4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</row>
    <row r="82" spans="1:107" x14ac:dyDescent="0.4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</row>
    <row r="83" spans="1:107" x14ac:dyDescent="0.4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</row>
    <row r="84" spans="1:107" x14ac:dyDescent="0.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</row>
    <row r="85" spans="1:107" x14ac:dyDescent="0.4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</row>
    <row r="86" spans="1:107" x14ac:dyDescent="0.4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</row>
    <row r="87" spans="1:107" x14ac:dyDescent="0.4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</row>
    <row r="88" spans="1:107" x14ac:dyDescent="0.4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</row>
    <row r="89" spans="1:107" x14ac:dyDescent="0.4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</row>
    <row r="90" spans="1:107" x14ac:dyDescent="0.4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</row>
    <row r="91" spans="1:107" x14ac:dyDescent="0.4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</row>
    <row r="92" spans="1:107" x14ac:dyDescent="0.4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</row>
    <row r="93" spans="1:107" x14ac:dyDescent="0.4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</row>
    <row r="94" spans="1:107" x14ac:dyDescent="0.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</row>
    <row r="95" spans="1:107" x14ac:dyDescent="0.4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</row>
    <row r="96" spans="1:107" x14ac:dyDescent="0.4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</row>
    <row r="97" spans="1:107" x14ac:dyDescent="0.4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</row>
    <row r="98" spans="1:107" x14ac:dyDescent="0.4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</row>
    <row r="99" spans="1:107" x14ac:dyDescent="0.4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</row>
    <row r="100" spans="1:107" x14ac:dyDescent="0.4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</row>
    <row r="101" spans="1:107" x14ac:dyDescent="0.4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</row>
    <row r="102" spans="1:107" x14ac:dyDescent="0.4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</row>
    <row r="103" spans="1:107" x14ac:dyDescent="0.4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</row>
    <row r="104" spans="1:107" x14ac:dyDescent="0.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</row>
    <row r="105" spans="1:107" x14ac:dyDescent="0.4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</row>
    <row r="106" spans="1:107" x14ac:dyDescent="0.4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</row>
    <row r="107" spans="1:107" x14ac:dyDescent="0.4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</row>
    <row r="108" spans="1:107" x14ac:dyDescent="0.4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</row>
    <row r="109" spans="1:107" x14ac:dyDescent="0.4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</row>
    <row r="110" spans="1:107" x14ac:dyDescent="0.4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</row>
    <row r="111" spans="1:107" x14ac:dyDescent="0.4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</row>
    <row r="112" spans="1:107" x14ac:dyDescent="0.4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</row>
    <row r="113" spans="1:107" x14ac:dyDescent="0.4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</row>
    <row r="114" spans="1:107" x14ac:dyDescent="0.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</row>
    <row r="115" spans="1:107" x14ac:dyDescent="0.4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</row>
    <row r="116" spans="1:107" x14ac:dyDescent="0.4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</row>
    <row r="117" spans="1:107" x14ac:dyDescent="0.4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</row>
    <row r="118" spans="1:107" x14ac:dyDescent="0.4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</row>
    <row r="119" spans="1:107" x14ac:dyDescent="0.4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</row>
    <row r="120" spans="1:107" x14ac:dyDescent="0.4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</row>
    <row r="121" spans="1:107" x14ac:dyDescent="0.4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</row>
    <row r="122" spans="1:107" x14ac:dyDescent="0.4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</row>
    <row r="123" spans="1:107" x14ac:dyDescent="0.4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</row>
    <row r="124" spans="1:107" x14ac:dyDescent="0.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</row>
    <row r="125" spans="1:107" x14ac:dyDescent="0.4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</row>
    <row r="126" spans="1:107" x14ac:dyDescent="0.4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</row>
    <row r="127" spans="1:107" x14ac:dyDescent="0.4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</row>
    <row r="128" spans="1:107" x14ac:dyDescent="0.4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</row>
    <row r="129" spans="1:107" x14ac:dyDescent="0.4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</row>
    <row r="130" spans="1:107" x14ac:dyDescent="0.4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</row>
    <row r="131" spans="1:107" x14ac:dyDescent="0.4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</row>
    <row r="132" spans="1:107" x14ac:dyDescent="0.4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</row>
    <row r="133" spans="1:107" x14ac:dyDescent="0.4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</row>
    <row r="134" spans="1:107" x14ac:dyDescent="0.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</row>
    <row r="135" spans="1:107" x14ac:dyDescent="0.4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</row>
    <row r="136" spans="1:107" x14ac:dyDescent="0.4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</row>
    <row r="137" spans="1:107" x14ac:dyDescent="0.4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</row>
    <row r="138" spans="1:107" x14ac:dyDescent="0.4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</row>
    <row r="139" spans="1:107" x14ac:dyDescent="0.4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</row>
    <row r="140" spans="1:107" x14ac:dyDescent="0.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</row>
    <row r="141" spans="1:107" x14ac:dyDescent="0.4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</row>
    <row r="142" spans="1:107" x14ac:dyDescent="0.4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</row>
    <row r="143" spans="1:107" x14ac:dyDescent="0.4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</row>
    <row r="144" spans="1:107" x14ac:dyDescent="0.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</row>
    <row r="145" spans="1:107" x14ac:dyDescent="0.4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</row>
    <row r="146" spans="1:107" x14ac:dyDescent="0.4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</row>
    <row r="147" spans="1:107" x14ac:dyDescent="0.4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</row>
    <row r="148" spans="1:107" x14ac:dyDescent="0.4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</row>
    <row r="149" spans="1:107" x14ac:dyDescent="0.4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</row>
    <row r="150" spans="1:107" x14ac:dyDescent="0.4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</row>
    <row r="151" spans="1:107" x14ac:dyDescent="0.4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</row>
    <row r="152" spans="1:107" x14ac:dyDescent="0.4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</row>
    <row r="153" spans="1:107" x14ac:dyDescent="0.4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</row>
    <row r="154" spans="1:107" x14ac:dyDescent="0.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</row>
    <row r="155" spans="1:107" x14ac:dyDescent="0.4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</row>
    <row r="156" spans="1:107" x14ac:dyDescent="0.4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</row>
    <row r="157" spans="1:107" x14ac:dyDescent="0.4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</row>
    <row r="158" spans="1:107" x14ac:dyDescent="0.4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</row>
    <row r="159" spans="1:107" x14ac:dyDescent="0.4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</row>
    <row r="160" spans="1:107" x14ac:dyDescent="0.4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</row>
    <row r="161" spans="1:107" x14ac:dyDescent="0.4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</row>
    <row r="162" spans="1:107" x14ac:dyDescent="0.4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</row>
    <row r="163" spans="1:107" x14ac:dyDescent="0.4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</row>
    <row r="164" spans="1:107" x14ac:dyDescent="0.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</row>
    <row r="165" spans="1:107" x14ac:dyDescent="0.4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</row>
    <row r="166" spans="1:107" x14ac:dyDescent="0.4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</row>
    <row r="167" spans="1:107" x14ac:dyDescent="0.4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</row>
    <row r="168" spans="1:107" x14ac:dyDescent="0.4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</row>
    <row r="169" spans="1:107" x14ac:dyDescent="0.4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</row>
    <row r="170" spans="1:107" x14ac:dyDescent="0.4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</row>
    <row r="171" spans="1:107" x14ac:dyDescent="0.4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</row>
    <row r="172" spans="1:107" x14ac:dyDescent="0.4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</row>
    <row r="173" spans="1:107" x14ac:dyDescent="0.4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</row>
    <row r="174" spans="1:107" x14ac:dyDescent="0.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</row>
    <row r="175" spans="1:107" x14ac:dyDescent="0.4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</row>
    <row r="176" spans="1:107" x14ac:dyDescent="0.4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</row>
    <row r="177" spans="1:107" x14ac:dyDescent="0.4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</row>
    <row r="178" spans="1:107" x14ac:dyDescent="0.4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</row>
    <row r="179" spans="1:107" x14ac:dyDescent="0.4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</row>
    <row r="180" spans="1:107" x14ac:dyDescent="0.4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</row>
    <row r="181" spans="1:107" x14ac:dyDescent="0.4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</row>
    <row r="182" spans="1:107" x14ac:dyDescent="0.4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</row>
    <row r="183" spans="1:107" x14ac:dyDescent="0.4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</row>
    <row r="184" spans="1:107" x14ac:dyDescent="0.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</row>
    <row r="185" spans="1:107" x14ac:dyDescent="0.4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</row>
    <row r="186" spans="1:107" x14ac:dyDescent="0.4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</row>
    <row r="187" spans="1:107" x14ac:dyDescent="0.4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</row>
    <row r="188" spans="1:107" x14ac:dyDescent="0.4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</row>
    <row r="189" spans="1:107" x14ac:dyDescent="0.4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</row>
    <row r="190" spans="1:107" x14ac:dyDescent="0.4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</row>
    <row r="191" spans="1:107" x14ac:dyDescent="0.4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</row>
    <row r="192" spans="1:107" x14ac:dyDescent="0.4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</row>
    <row r="193" spans="1:107" x14ac:dyDescent="0.4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</row>
    <row r="194" spans="1:107" x14ac:dyDescent="0.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</row>
    <row r="195" spans="1:107" x14ac:dyDescent="0.4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</row>
    <row r="196" spans="1:107" x14ac:dyDescent="0.4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</row>
    <row r="197" spans="1:107" x14ac:dyDescent="0.4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</row>
    <row r="198" spans="1:107" x14ac:dyDescent="0.4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</row>
    <row r="199" spans="1:107" x14ac:dyDescent="0.4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</row>
    <row r="200" spans="1:107" x14ac:dyDescent="0.4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</row>
    <row r="201" spans="1:107" x14ac:dyDescent="0.4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</row>
    <row r="202" spans="1:107" x14ac:dyDescent="0.4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</row>
    <row r="203" spans="1:107" x14ac:dyDescent="0.4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</row>
    <row r="204" spans="1:107" x14ac:dyDescent="0.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</row>
    <row r="205" spans="1:107" x14ac:dyDescent="0.4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</row>
    <row r="206" spans="1:107" x14ac:dyDescent="0.4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</row>
    <row r="207" spans="1:107" x14ac:dyDescent="0.4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</row>
    <row r="208" spans="1:107" x14ac:dyDescent="0.4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</row>
    <row r="209" spans="1:107" x14ac:dyDescent="0.4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</row>
    <row r="210" spans="1:107" x14ac:dyDescent="0.4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</row>
    <row r="211" spans="1:107" x14ac:dyDescent="0.4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</row>
    <row r="212" spans="1:107" x14ac:dyDescent="0.4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</row>
    <row r="213" spans="1:107" x14ac:dyDescent="0.4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</row>
    <row r="214" spans="1:107" x14ac:dyDescent="0.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</row>
    <row r="215" spans="1:107" x14ac:dyDescent="0.4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</row>
    <row r="216" spans="1:107" x14ac:dyDescent="0.4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</row>
    <row r="217" spans="1:107" x14ac:dyDescent="0.4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</row>
    <row r="218" spans="1:107" x14ac:dyDescent="0.4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</row>
    <row r="219" spans="1:107" x14ac:dyDescent="0.4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</row>
    <row r="220" spans="1:107" x14ac:dyDescent="0.4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</row>
    <row r="221" spans="1:107" x14ac:dyDescent="0.4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</row>
    <row r="222" spans="1:107" x14ac:dyDescent="0.4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</row>
    <row r="223" spans="1:107" x14ac:dyDescent="0.4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</row>
    <row r="224" spans="1:107" x14ac:dyDescent="0.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</row>
    <row r="225" spans="1:107" x14ac:dyDescent="0.4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</row>
    <row r="226" spans="1:107" x14ac:dyDescent="0.4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</row>
    <row r="227" spans="1:107" x14ac:dyDescent="0.4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</row>
    <row r="228" spans="1:107" x14ac:dyDescent="0.4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</row>
    <row r="229" spans="1:107" x14ac:dyDescent="0.4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</row>
    <row r="230" spans="1:107" x14ac:dyDescent="0.4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</row>
    <row r="231" spans="1:107" x14ac:dyDescent="0.4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</row>
    <row r="232" spans="1:107" x14ac:dyDescent="0.4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</row>
    <row r="233" spans="1:107" x14ac:dyDescent="0.4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</row>
    <row r="234" spans="1:107" x14ac:dyDescent="0.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</row>
    <row r="235" spans="1:107" x14ac:dyDescent="0.4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</row>
    <row r="236" spans="1:107" x14ac:dyDescent="0.4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</row>
    <row r="237" spans="1:107" x14ac:dyDescent="0.4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</row>
    <row r="238" spans="1:107" x14ac:dyDescent="0.4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</row>
    <row r="239" spans="1:107" x14ac:dyDescent="0.4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</row>
    <row r="240" spans="1:107" x14ac:dyDescent="0.4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</row>
    <row r="241" spans="1:107" x14ac:dyDescent="0.4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</row>
    <row r="242" spans="1:107" x14ac:dyDescent="0.4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</row>
    <row r="243" spans="1:107" x14ac:dyDescent="0.4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</row>
    <row r="244" spans="1:107" x14ac:dyDescent="0.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</row>
    <row r="245" spans="1:107" x14ac:dyDescent="0.4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</row>
    <row r="246" spans="1:107" x14ac:dyDescent="0.4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</row>
    <row r="247" spans="1:107" x14ac:dyDescent="0.4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</row>
    <row r="248" spans="1:107" x14ac:dyDescent="0.4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</row>
    <row r="249" spans="1:107" x14ac:dyDescent="0.4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</row>
    <row r="250" spans="1:107" x14ac:dyDescent="0.4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</row>
    <row r="251" spans="1:107" x14ac:dyDescent="0.4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</row>
    <row r="252" spans="1:107" x14ac:dyDescent="0.4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</row>
    <row r="253" spans="1:107" x14ac:dyDescent="0.4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</row>
    <row r="254" spans="1:107" x14ac:dyDescent="0.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</row>
    <row r="255" spans="1:107" x14ac:dyDescent="0.4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</row>
    <row r="256" spans="1:107" x14ac:dyDescent="0.4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</row>
    <row r="257" spans="1:107" x14ac:dyDescent="0.4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</row>
    <row r="258" spans="1:107" x14ac:dyDescent="0.4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</row>
    <row r="259" spans="1:107" x14ac:dyDescent="0.4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</row>
    <row r="260" spans="1:107" x14ac:dyDescent="0.4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</row>
    <row r="261" spans="1:107" x14ac:dyDescent="0.4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</row>
    <row r="262" spans="1:107" x14ac:dyDescent="0.4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</row>
    <row r="263" spans="1:107" x14ac:dyDescent="0.4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</row>
    <row r="264" spans="1:107" x14ac:dyDescent="0.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</row>
    <row r="265" spans="1:107" x14ac:dyDescent="0.4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</row>
    <row r="266" spans="1:107" x14ac:dyDescent="0.4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</row>
    <row r="267" spans="1:107" x14ac:dyDescent="0.4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</row>
    <row r="268" spans="1:107" x14ac:dyDescent="0.4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</row>
    <row r="269" spans="1:107" x14ac:dyDescent="0.4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</row>
    <row r="270" spans="1:107" x14ac:dyDescent="0.4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</row>
    <row r="271" spans="1:107" x14ac:dyDescent="0.4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</row>
    <row r="272" spans="1:107" x14ac:dyDescent="0.4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</row>
    <row r="273" spans="1:107" x14ac:dyDescent="0.4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</row>
    <row r="274" spans="1:107" x14ac:dyDescent="0.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</row>
    <row r="275" spans="1:107" x14ac:dyDescent="0.4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</row>
    <row r="276" spans="1:107" x14ac:dyDescent="0.4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</row>
    <row r="277" spans="1:107" x14ac:dyDescent="0.4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</row>
    <row r="278" spans="1:107" x14ac:dyDescent="0.4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</row>
    <row r="279" spans="1:107" x14ac:dyDescent="0.4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</row>
    <row r="280" spans="1:107" x14ac:dyDescent="0.4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</row>
    <row r="281" spans="1:107" x14ac:dyDescent="0.4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</row>
    <row r="282" spans="1:107" x14ac:dyDescent="0.4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</row>
    <row r="283" spans="1:107" x14ac:dyDescent="0.4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</row>
    <row r="284" spans="1:107" x14ac:dyDescent="0.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</row>
    <row r="285" spans="1:107" x14ac:dyDescent="0.4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</row>
    <row r="286" spans="1:107" x14ac:dyDescent="0.4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</row>
    <row r="287" spans="1:107" x14ac:dyDescent="0.4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</row>
    <row r="288" spans="1:107" x14ac:dyDescent="0.4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</row>
    <row r="289" spans="1:107" x14ac:dyDescent="0.4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</row>
    <row r="290" spans="1:107" x14ac:dyDescent="0.4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</row>
    <row r="291" spans="1:107" x14ac:dyDescent="0.4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</row>
    <row r="292" spans="1:107" x14ac:dyDescent="0.4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</row>
    <row r="293" spans="1:107" x14ac:dyDescent="0.4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</row>
    <row r="294" spans="1:107" x14ac:dyDescent="0.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</row>
    <row r="295" spans="1:107" x14ac:dyDescent="0.4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</row>
    <row r="296" spans="1:107" x14ac:dyDescent="0.4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</row>
    <row r="297" spans="1:107" x14ac:dyDescent="0.4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</row>
    <row r="298" spans="1:107" x14ac:dyDescent="0.4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</row>
    <row r="299" spans="1:107" x14ac:dyDescent="0.4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</row>
    <row r="300" spans="1:107" x14ac:dyDescent="0.4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</row>
    <row r="301" spans="1:107" x14ac:dyDescent="0.4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</row>
    <row r="302" spans="1:107" x14ac:dyDescent="0.4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</row>
    <row r="303" spans="1:107" x14ac:dyDescent="0.4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</row>
    <row r="304" spans="1:107" x14ac:dyDescent="0.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</row>
    <row r="305" spans="1:107" x14ac:dyDescent="0.4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</row>
    <row r="306" spans="1:107" x14ac:dyDescent="0.4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</row>
    <row r="307" spans="1:107" x14ac:dyDescent="0.4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</row>
    <row r="308" spans="1:107" x14ac:dyDescent="0.4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</row>
    <row r="309" spans="1:107" x14ac:dyDescent="0.4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</row>
    <row r="310" spans="1:107" x14ac:dyDescent="0.4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</row>
    <row r="311" spans="1:107" x14ac:dyDescent="0.4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</row>
    <row r="312" spans="1:107" x14ac:dyDescent="0.4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</row>
    <row r="313" spans="1:107" x14ac:dyDescent="0.4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</row>
    <row r="314" spans="1:107" x14ac:dyDescent="0.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</row>
    <row r="315" spans="1:107" x14ac:dyDescent="0.4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</row>
    <row r="316" spans="1:107" x14ac:dyDescent="0.4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</row>
    <row r="317" spans="1:107" x14ac:dyDescent="0.4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</row>
    <row r="318" spans="1:107" x14ac:dyDescent="0.4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</row>
    <row r="319" spans="1:107" x14ac:dyDescent="0.4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</row>
    <row r="320" spans="1:107" x14ac:dyDescent="0.4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</row>
    <row r="321" spans="1:107" x14ac:dyDescent="0.4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</row>
    <row r="322" spans="1:107" x14ac:dyDescent="0.4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</row>
    <row r="323" spans="1:107" x14ac:dyDescent="0.4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</row>
    <row r="324" spans="1:107" x14ac:dyDescent="0.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</row>
    <row r="325" spans="1:107" x14ac:dyDescent="0.4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</row>
    <row r="326" spans="1:107" x14ac:dyDescent="0.4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</row>
    <row r="327" spans="1:107" x14ac:dyDescent="0.4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</row>
    <row r="328" spans="1:107" x14ac:dyDescent="0.4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</row>
    <row r="329" spans="1:107" x14ac:dyDescent="0.4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</row>
    <row r="330" spans="1:107" x14ac:dyDescent="0.4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</row>
    <row r="331" spans="1:107" x14ac:dyDescent="0.4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</row>
    <row r="332" spans="1:107" x14ac:dyDescent="0.4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</row>
    <row r="333" spans="1:107" x14ac:dyDescent="0.4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</row>
    <row r="334" spans="1:107" x14ac:dyDescent="0.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</row>
    <row r="335" spans="1:107" x14ac:dyDescent="0.4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</row>
    <row r="336" spans="1:107" x14ac:dyDescent="0.4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</row>
    <row r="337" spans="1:107" x14ac:dyDescent="0.4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</row>
    <row r="338" spans="1:107" x14ac:dyDescent="0.4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</row>
    <row r="339" spans="1:107" x14ac:dyDescent="0.4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</row>
    <row r="340" spans="1:107" x14ac:dyDescent="0.4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</row>
    <row r="341" spans="1:107" x14ac:dyDescent="0.4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</row>
    <row r="342" spans="1:107" x14ac:dyDescent="0.4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</row>
    <row r="343" spans="1:107" x14ac:dyDescent="0.4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</row>
    <row r="344" spans="1:107" x14ac:dyDescent="0.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</row>
    <row r="345" spans="1:107" x14ac:dyDescent="0.4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</row>
    <row r="346" spans="1:107" x14ac:dyDescent="0.4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</row>
    <row r="347" spans="1:107" x14ac:dyDescent="0.4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</row>
    <row r="348" spans="1:107" x14ac:dyDescent="0.4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</row>
    <row r="349" spans="1:107" x14ac:dyDescent="0.4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</row>
    <row r="350" spans="1:107" x14ac:dyDescent="0.4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</row>
    <row r="351" spans="1:107" x14ac:dyDescent="0.4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</row>
    <row r="352" spans="1:107" x14ac:dyDescent="0.4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</row>
    <row r="353" spans="1:107" x14ac:dyDescent="0.4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</row>
    <row r="354" spans="1:107" x14ac:dyDescent="0.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</row>
    <row r="355" spans="1:107" x14ac:dyDescent="0.4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</row>
    <row r="356" spans="1:107" x14ac:dyDescent="0.4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</row>
    <row r="357" spans="1:107" x14ac:dyDescent="0.4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</row>
    <row r="358" spans="1:107" x14ac:dyDescent="0.4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</row>
    <row r="359" spans="1:107" x14ac:dyDescent="0.4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</row>
    <row r="360" spans="1:107" x14ac:dyDescent="0.4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</row>
    <row r="361" spans="1:107" x14ac:dyDescent="0.4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</row>
    <row r="362" spans="1:107" x14ac:dyDescent="0.4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</row>
    <row r="363" spans="1:107" x14ac:dyDescent="0.4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</row>
    <row r="364" spans="1:107" x14ac:dyDescent="0.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</row>
    <row r="365" spans="1:107" x14ac:dyDescent="0.4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</row>
    <row r="366" spans="1:107" x14ac:dyDescent="0.4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</row>
    <row r="367" spans="1:107" x14ac:dyDescent="0.4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</row>
    <row r="368" spans="1:107" x14ac:dyDescent="0.4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</row>
    <row r="369" spans="1:107" x14ac:dyDescent="0.4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</row>
    <row r="370" spans="1:107" x14ac:dyDescent="0.4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</row>
    <row r="371" spans="1:107" x14ac:dyDescent="0.4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</row>
    <row r="372" spans="1:107" x14ac:dyDescent="0.4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</row>
    <row r="373" spans="1:107" x14ac:dyDescent="0.4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</row>
    <row r="374" spans="1:107" x14ac:dyDescent="0.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</row>
    <row r="375" spans="1:107" x14ac:dyDescent="0.4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</row>
    <row r="376" spans="1:107" x14ac:dyDescent="0.4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</row>
    <row r="377" spans="1:107" x14ac:dyDescent="0.4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</row>
    <row r="378" spans="1:107" x14ac:dyDescent="0.4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</row>
    <row r="379" spans="1:107" x14ac:dyDescent="0.4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</row>
    <row r="380" spans="1:107" x14ac:dyDescent="0.4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</row>
    <row r="381" spans="1:107" x14ac:dyDescent="0.4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</row>
    <row r="382" spans="1:107" x14ac:dyDescent="0.4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</row>
    <row r="383" spans="1:107" x14ac:dyDescent="0.4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</row>
    <row r="384" spans="1:107" x14ac:dyDescent="0.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</row>
    <row r="385" spans="1:107" x14ac:dyDescent="0.4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</row>
    <row r="386" spans="1:107" x14ac:dyDescent="0.4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</row>
    <row r="387" spans="1:107" x14ac:dyDescent="0.4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</row>
    <row r="388" spans="1:107" x14ac:dyDescent="0.4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</row>
    <row r="389" spans="1:107" x14ac:dyDescent="0.4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</row>
    <row r="390" spans="1:107" x14ac:dyDescent="0.4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</row>
    <row r="391" spans="1:107" x14ac:dyDescent="0.4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</row>
    <row r="392" spans="1:107" x14ac:dyDescent="0.4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</row>
    <row r="393" spans="1:107" x14ac:dyDescent="0.4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</row>
    <row r="394" spans="1:107" x14ac:dyDescent="0.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</row>
    <row r="395" spans="1:107" x14ac:dyDescent="0.4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</row>
    <row r="396" spans="1:107" x14ac:dyDescent="0.4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</row>
    <row r="397" spans="1:107" x14ac:dyDescent="0.4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</row>
    <row r="398" spans="1:107" x14ac:dyDescent="0.4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</row>
    <row r="399" spans="1:107" x14ac:dyDescent="0.4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</row>
    <row r="400" spans="1:107" x14ac:dyDescent="0.4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</row>
    <row r="401" spans="1:107" x14ac:dyDescent="0.4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</row>
    <row r="402" spans="1:107" x14ac:dyDescent="0.4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</row>
    <row r="403" spans="1:107" x14ac:dyDescent="0.4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</row>
    <row r="404" spans="1:107" x14ac:dyDescent="0.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</row>
    <row r="405" spans="1:107" x14ac:dyDescent="0.4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</row>
    <row r="406" spans="1:107" x14ac:dyDescent="0.4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</row>
    <row r="407" spans="1:107" x14ac:dyDescent="0.4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</row>
    <row r="408" spans="1:107" x14ac:dyDescent="0.4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</row>
    <row r="409" spans="1:107" x14ac:dyDescent="0.4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</row>
    <row r="410" spans="1:107" x14ac:dyDescent="0.4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</row>
    <row r="411" spans="1:107" x14ac:dyDescent="0.4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</row>
    <row r="412" spans="1:107" x14ac:dyDescent="0.4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</row>
    <row r="413" spans="1:107" x14ac:dyDescent="0.4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</row>
    <row r="414" spans="1:107" x14ac:dyDescent="0.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</row>
    <row r="415" spans="1:107" x14ac:dyDescent="0.4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</row>
    <row r="416" spans="1:107" x14ac:dyDescent="0.4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</row>
    <row r="417" spans="1:107" x14ac:dyDescent="0.4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</row>
    <row r="418" spans="1:107" x14ac:dyDescent="0.4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</row>
    <row r="419" spans="1:107" x14ac:dyDescent="0.4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</row>
    <row r="420" spans="1:107" x14ac:dyDescent="0.4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</row>
    <row r="421" spans="1:107" x14ac:dyDescent="0.4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</row>
    <row r="422" spans="1:107" x14ac:dyDescent="0.4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</row>
    <row r="423" spans="1:107" x14ac:dyDescent="0.4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</row>
    <row r="424" spans="1:107" x14ac:dyDescent="0.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</row>
    <row r="425" spans="1:107" x14ac:dyDescent="0.4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</row>
    <row r="426" spans="1:107" x14ac:dyDescent="0.4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</row>
    <row r="427" spans="1:107" x14ac:dyDescent="0.4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</row>
    <row r="428" spans="1:107" x14ac:dyDescent="0.4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</row>
    <row r="429" spans="1:107" x14ac:dyDescent="0.4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</row>
    <row r="430" spans="1:107" x14ac:dyDescent="0.4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F430" s="49"/>
      <c r="CG430" s="49"/>
      <c r="CH430" s="49"/>
      <c r="CI430" s="49"/>
      <c r="CJ430" s="49"/>
      <c r="CK430" s="49"/>
      <c r="CL430" s="49"/>
      <c r="CM430" s="49"/>
      <c r="CN430" s="49"/>
      <c r="CO430" s="49"/>
      <c r="CP430" s="49"/>
      <c r="CQ430" s="49"/>
      <c r="CR430" s="49"/>
      <c r="CS430" s="49"/>
      <c r="CT430" s="49"/>
      <c r="CU430" s="49"/>
      <c r="CV430" s="49"/>
      <c r="CW430" s="49"/>
      <c r="CX430" s="49"/>
      <c r="CY430" s="49"/>
      <c r="CZ430" s="49"/>
      <c r="DA430" s="49"/>
      <c r="DB430" s="49"/>
      <c r="DC430" s="49"/>
    </row>
    <row r="431" spans="1:107" x14ac:dyDescent="0.4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F431" s="49"/>
      <c r="CG431" s="49"/>
      <c r="CH431" s="49"/>
      <c r="CI431" s="49"/>
      <c r="CJ431" s="49"/>
      <c r="CK431" s="49"/>
      <c r="CL431" s="49"/>
      <c r="CM431" s="49"/>
      <c r="CN431" s="49"/>
      <c r="CO431" s="49"/>
      <c r="CP431" s="49"/>
      <c r="CQ431" s="49"/>
      <c r="CR431" s="49"/>
      <c r="CS431" s="49"/>
      <c r="CT431" s="49"/>
      <c r="CU431" s="49"/>
      <c r="CV431" s="49"/>
      <c r="CW431" s="49"/>
      <c r="CX431" s="49"/>
      <c r="CY431" s="49"/>
      <c r="CZ431" s="49"/>
      <c r="DA431" s="49"/>
      <c r="DB431" s="49"/>
      <c r="DC431" s="49"/>
    </row>
    <row r="432" spans="1:107" x14ac:dyDescent="0.4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  <c r="CD432" s="49"/>
      <c r="CE432" s="49"/>
      <c r="CF432" s="49"/>
      <c r="CG432" s="49"/>
      <c r="CH432" s="49"/>
      <c r="CI432" s="49"/>
      <c r="CJ432" s="49"/>
      <c r="CK432" s="49"/>
      <c r="CL432" s="49"/>
      <c r="CM432" s="49"/>
      <c r="CN432" s="49"/>
      <c r="CO432" s="49"/>
      <c r="CP432" s="49"/>
      <c r="CQ432" s="49"/>
      <c r="CR432" s="49"/>
      <c r="CS432" s="49"/>
      <c r="CT432" s="49"/>
      <c r="CU432" s="49"/>
      <c r="CV432" s="49"/>
      <c r="CW432" s="49"/>
      <c r="CX432" s="49"/>
      <c r="CY432" s="49"/>
      <c r="CZ432" s="49"/>
      <c r="DA432" s="49"/>
      <c r="DB432" s="49"/>
      <c r="DC432" s="49"/>
    </row>
    <row r="433" spans="1:107" x14ac:dyDescent="0.4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  <c r="CD433" s="49"/>
      <c r="CE433" s="49"/>
      <c r="CF433" s="49"/>
      <c r="CG433" s="49"/>
      <c r="CH433" s="49"/>
      <c r="CI433" s="49"/>
      <c r="CJ433" s="49"/>
      <c r="CK433" s="49"/>
      <c r="CL433" s="49"/>
      <c r="CM433" s="49"/>
      <c r="CN433" s="49"/>
      <c r="CO433" s="49"/>
      <c r="CP433" s="49"/>
      <c r="CQ433" s="49"/>
      <c r="CR433" s="49"/>
      <c r="CS433" s="49"/>
      <c r="CT433" s="49"/>
      <c r="CU433" s="49"/>
      <c r="CV433" s="49"/>
      <c r="CW433" s="49"/>
      <c r="CX433" s="49"/>
      <c r="CY433" s="49"/>
      <c r="CZ433" s="49"/>
      <c r="DA433" s="49"/>
      <c r="DB433" s="49"/>
      <c r="DC433" s="49"/>
    </row>
    <row r="434" spans="1:107" x14ac:dyDescent="0.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  <c r="CD434" s="49"/>
      <c r="CE434" s="49"/>
      <c r="CF434" s="49"/>
      <c r="CG434" s="49"/>
      <c r="CH434" s="49"/>
      <c r="CI434" s="49"/>
      <c r="CJ434" s="49"/>
      <c r="CK434" s="49"/>
      <c r="CL434" s="49"/>
      <c r="CM434" s="49"/>
      <c r="CN434" s="49"/>
      <c r="CO434" s="49"/>
      <c r="CP434" s="49"/>
      <c r="CQ434" s="49"/>
      <c r="CR434" s="49"/>
      <c r="CS434" s="49"/>
      <c r="CT434" s="49"/>
      <c r="CU434" s="49"/>
      <c r="CV434" s="49"/>
      <c r="CW434" s="49"/>
      <c r="CX434" s="49"/>
      <c r="CY434" s="49"/>
      <c r="CZ434" s="49"/>
      <c r="DA434" s="49"/>
      <c r="DB434" s="49"/>
      <c r="DC434" s="49"/>
    </row>
    <row r="435" spans="1:107" x14ac:dyDescent="0.4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  <c r="CD435" s="49"/>
      <c r="CE435" s="49"/>
      <c r="CF435" s="49"/>
      <c r="CG435" s="49"/>
      <c r="CH435" s="49"/>
      <c r="CI435" s="49"/>
      <c r="CJ435" s="49"/>
      <c r="CK435" s="49"/>
      <c r="CL435" s="49"/>
      <c r="CM435" s="49"/>
      <c r="CN435" s="49"/>
      <c r="CO435" s="49"/>
      <c r="CP435" s="49"/>
      <c r="CQ435" s="49"/>
      <c r="CR435" s="49"/>
      <c r="CS435" s="49"/>
      <c r="CT435" s="49"/>
      <c r="CU435" s="49"/>
      <c r="CV435" s="49"/>
      <c r="CW435" s="49"/>
      <c r="CX435" s="49"/>
      <c r="CY435" s="49"/>
      <c r="CZ435" s="49"/>
      <c r="DA435" s="49"/>
      <c r="DB435" s="49"/>
      <c r="DC435" s="49"/>
    </row>
    <row r="436" spans="1:107" x14ac:dyDescent="0.4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  <c r="CD436" s="49"/>
      <c r="CE436" s="49"/>
      <c r="CF436" s="49"/>
      <c r="CG436" s="49"/>
      <c r="CH436" s="49"/>
      <c r="CI436" s="49"/>
      <c r="CJ436" s="49"/>
      <c r="CK436" s="49"/>
      <c r="CL436" s="49"/>
      <c r="CM436" s="49"/>
      <c r="CN436" s="49"/>
      <c r="CO436" s="49"/>
      <c r="CP436" s="49"/>
      <c r="CQ436" s="49"/>
      <c r="CR436" s="49"/>
      <c r="CS436" s="49"/>
      <c r="CT436" s="49"/>
      <c r="CU436" s="49"/>
      <c r="CV436" s="49"/>
      <c r="CW436" s="49"/>
      <c r="CX436" s="49"/>
      <c r="CY436" s="49"/>
      <c r="CZ436" s="49"/>
      <c r="DA436" s="49"/>
      <c r="DB436" s="49"/>
      <c r="DC436" s="49"/>
    </row>
    <row r="437" spans="1:107" x14ac:dyDescent="0.4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</row>
    <row r="438" spans="1:107" x14ac:dyDescent="0.4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  <c r="CD438" s="49"/>
      <c r="CE438" s="49"/>
      <c r="CF438" s="49"/>
      <c r="CG438" s="49"/>
      <c r="CH438" s="49"/>
      <c r="CI438" s="49"/>
      <c r="CJ438" s="49"/>
      <c r="CK438" s="49"/>
      <c r="CL438" s="49"/>
      <c r="CM438" s="49"/>
      <c r="CN438" s="49"/>
      <c r="CO438" s="49"/>
      <c r="CP438" s="49"/>
      <c r="CQ438" s="49"/>
      <c r="CR438" s="49"/>
      <c r="CS438" s="49"/>
      <c r="CT438" s="49"/>
      <c r="CU438" s="49"/>
      <c r="CV438" s="49"/>
      <c r="CW438" s="49"/>
      <c r="CX438" s="49"/>
      <c r="CY438" s="49"/>
      <c r="CZ438" s="49"/>
      <c r="DA438" s="49"/>
      <c r="DB438" s="49"/>
      <c r="DC438" s="49"/>
    </row>
    <row r="439" spans="1:107" x14ac:dyDescent="0.4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</row>
    <row r="440" spans="1:107" x14ac:dyDescent="0.4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  <c r="CD440" s="49"/>
      <c r="CE440" s="49"/>
      <c r="CF440" s="49"/>
      <c r="CG440" s="49"/>
      <c r="CH440" s="49"/>
      <c r="CI440" s="49"/>
      <c r="CJ440" s="49"/>
      <c r="CK440" s="49"/>
      <c r="CL440" s="49"/>
      <c r="CM440" s="49"/>
      <c r="CN440" s="49"/>
      <c r="CO440" s="49"/>
      <c r="CP440" s="49"/>
      <c r="CQ440" s="49"/>
      <c r="CR440" s="49"/>
      <c r="CS440" s="49"/>
      <c r="CT440" s="49"/>
      <c r="CU440" s="49"/>
      <c r="CV440" s="49"/>
      <c r="CW440" s="49"/>
      <c r="CX440" s="49"/>
      <c r="CY440" s="49"/>
      <c r="CZ440" s="49"/>
      <c r="DA440" s="49"/>
      <c r="DB440" s="49"/>
      <c r="DC440" s="49"/>
    </row>
    <row r="441" spans="1:107" x14ac:dyDescent="0.4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F441" s="49"/>
      <c r="CG441" s="49"/>
      <c r="CH441" s="49"/>
      <c r="CI441" s="49"/>
      <c r="CJ441" s="49"/>
      <c r="CK441" s="49"/>
      <c r="CL441" s="49"/>
      <c r="CM441" s="49"/>
      <c r="CN441" s="49"/>
      <c r="CO441" s="49"/>
      <c r="CP441" s="49"/>
      <c r="CQ441" s="49"/>
      <c r="CR441" s="49"/>
      <c r="CS441" s="49"/>
      <c r="CT441" s="49"/>
      <c r="CU441" s="49"/>
      <c r="CV441" s="49"/>
      <c r="CW441" s="49"/>
      <c r="CX441" s="49"/>
      <c r="CY441" s="49"/>
      <c r="CZ441" s="49"/>
      <c r="DA441" s="49"/>
      <c r="DB441" s="49"/>
      <c r="DC441" s="49"/>
    </row>
    <row r="442" spans="1:107" x14ac:dyDescent="0.4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</row>
    <row r="443" spans="1:107" x14ac:dyDescent="0.4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F443" s="49"/>
      <c r="CG443" s="49"/>
      <c r="CH443" s="49"/>
      <c r="CI443" s="49"/>
      <c r="CJ443" s="49"/>
      <c r="CK443" s="49"/>
      <c r="CL443" s="49"/>
      <c r="CM443" s="49"/>
      <c r="CN443" s="49"/>
      <c r="CO443" s="49"/>
      <c r="CP443" s="49"/>
      <c r="CQ443" s="49"/>
      <c r="CR443" s="49"/>
      <c r="CS443" s="49"/>
      <c r="CT443" s="49"/>
      <c r="CU443" s="49"/>
      <c r="CV443" s="49"/>
      <c r="CW443" s="49"/>
      <c r="CX443" s="49"/>
      <c r="CY443" s="49"/>
      <c r="CZ443" s="49"/>
      <c r="DA443" s="49"/>
      <c r="DB443" s="49"/>
      <c r="DC443" s="49"/>
    </row>
    <row r="444" spans="1:107" x14ac:dyDescent="0.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  <c r="CR444" s="49"/>
      <c r="CS444" s="49"/>
      <c r="CT444" s="49"/>
      <c r="CU444" s="49"/>
      <c r="CV444" s="49"/>
      <c r="CW444" s="49"/>
      <c r="CX444" s="49"/>
      <c r="CY444" s="49"/>
      <c r="CZ444" s="49"/>
      <c r="DA444" s="49"/>
      <c r="DB444" s="49"/>
      <c r="DC444" s="49"/>
    </row>
    <row r="445" spans="1:107" x14ac:dyDescent="0.4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  <c r="CD445" s="49"/>
      <c r="CE445" s="49"/>
      <c r="CF445" s="49"/>
      <c r="CG445" s="49"/>
      <c r="CH445" s="49"/>
      <c r="CI445" s="49"/>
      <c r="CJ445" s="49"/>
      <c r="CK445" s="49"/>
      <c r="CL445" s="49"/>
      <c r="CM445" s="49"/>
      <c r="CN445" s="49"/>
      <c r="CO445" s="49"/>
      <c r="CP445" s="49"/>
      <c r="CQ445" s="49"/>
      <c r="CR445" s="49"/>
      <c r="CS445" s="49"/>
      <c r="CT445" s="49"/>
      <c r="CU445" s="49"/>
      <c r="CV445" s="49"/>
      <c r="CW445" s="49"/>
      <c r="CX445" s="49"/>
      <c r="CY445" s="49"/>
      <c r="CZ445" s="49"/>
      <c r="DA445" s="49"/>
      <c r="DB445" s="49"/>
      <c r="DC445" s="49"/>
    </row>
    <row r="446" spans="1:107" x14ac:dyDescent="0.4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  <c r="CD446" s="49"/>
      <c r="CE446" s="49"/>
      <c r="CF446" s="49"/>
      <c r="CG446" s="49"/>
      <c r="CH446" s="49"/>
      <c r="CI446" s="49"/>
      <c r="CJ446" s="49"/>
      <c r="CK446" s="49"/>
      <c r="CL446" s="49"/>
      <c r="CM446" s="49"/>
      <c r="CN446" s="49"/>
      <c r="CO446" s="49"/>
      <c r="CP446" s="49"/>
      <c r="CQ446" s="49"/>
      <c r="CR446" s="49"/>
      <c r="CS446" s="49"/>
      <c r="CT446" s="49"/>
      <c r="CU446" s="49"/>
      <c r="CV446" s="49"/>
      <c r="CW446" s="49"/>
      <c r="CX446" s="49"/>
      <c r="CY446" s="49"/>
      <c r="CZ446" s="49"/>
      <c r="DA446" s="49"/>
      <c r="DB446" s="49"/>
      <c r="DC446" s="49"/>
    </row>
    <row r="447" spans="1:107" x14ac:dyDescent="0.4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  <c r="CD447" s="49"/>
      <c r="CE447" s="49"/>
      <c r="CF447" s="49"/>
      <c r="CG447" s="49"/>
      <c r="CH447" s="49"/>
      <c r="CI447" s="49"/>
      <c r="CJ447" s="49"/>
      <c r="CK447" s="49"/>
      <c r="CL447" s="49"/>
      <c r="CM447" s="49"/>
      <c r="CN447" s="49"/>
      <c r="CO447" s="49"/>
      <c r="CP447" s="49"/>
      <c r="CQ447" s="49"/>
      <c r="CR447" s="49"/>
      <c r="CS447" s="49"/>
      <c r="CT447" s="49"/>
      <c r="CU447" s="49"/>
      <c r="CV447" s="49"/>
      <c r="CW447" s="49"/>
      <c r="CX447" s="49"/>
      <c r="CY447" s="49"/>
      <c r="CZ447" s="49"/>
      <c r="DA447" s="49"/>
      <c r="DB447" s="49"/>
      <c r="DC447" s="49"/>
    </row>
    <row r="448" spans="1:107" x14ac:dyDescent="0.4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  <c r="CD448" s="49"/>
      <c r="CE448" s="49"/>
      <c r="CF448" s="49"/>
      <c r="CG448" s="49"/>
      <c r="CH448" s="49"/>
      <c r="CI448" s="49"/>
      <c r="CJ448" s="49"/>
      <c r="CK448" s="49"/>
      <c r="CL448" s="49"/>
      <c r="CM448" s="49"/>
      <c r="CN448" s="49"/>
      <c r="CO448" s="49"/>
      <c r="CP448" s="49"/>
      <c r="CQ448" s="49"/>
      <c r="CR448" s="49"/>
      <c r="CS448" s="49"/>
      <c r="CT448" s="49"/>
      <c r="CU448" s="49"/>
      <c r="CV448" s="49"/>
      <c r="CW448" s="49"/>
      <c r="CX448" s="49"/>
      <c r="CY448" s="49"/>
      <c r="CZ448" s="49"/>
      <c r="DA448" s="49"/>
      <c r="DB448" s="49"/>
      <c r="DC448" s="49"/>
    </row>
    <row r="449" spans="1:107" x14ac:dyDescent="0.4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F449" s="49"/>
      <c r="CG449" s="49"/>
      <c r="CH449" s="49"/>
      <c r="CI449" s="49"/>
      <c r="CJ449" s="49"/>
      <c r="CK449" s="49"/>
      <c r="CL449" s="49"/>
      <c r="CM449" s="49"/>
      <c r="CN449" s="49"/>
      <c r="CO449" s="49"/>
      <c r="CP449" s="49"/>
      <c r="CQ449" s="49"/>
      <c r="CR449" s="49"/>
      <c r="CS449" s="49"/>
      <c r="CT449" s="49"/>
      <c r="CU449" s="49"/>
      <c r="CV449" s="49"/>
      <c r="CW449" s="49"/>
      <c r="CX449" s="49"/>
      <c r="CY449" s="49"/>
      <c r="CZ449" s="49"/>
      <c r="DA449" s="49"/>
      <c r="DB449" s="49"/>
      <c r="DC449" s="49"/>
    </row>
    <row r="450" spans="1:107" x14ac:dyDescent="0.4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  <c r="CD450" s="49"/>
      <c r="CE450" s="49"/>
      <c r="CF450" s="49"/>
      <c r="CG450" s="49"/>
      <c r="CH450" s="49"/>
      <c r="CI450" s="49"/>
      <c r="CJ450" s="49"/>
      <c r="CK450" s="49"/>
      <c r="CL450" s="49"/>
      <c r="CM450" s="49"/>
      <c r="CN450" s="49"/>
      <c r="CO450" s="49"/>
      <c r="CP450" s="49"/>
      <c r="CQ450" s="49"/>
      <c r="CR450" s="49"/>
      <c r="CS450" s="49"/>
      <c r="CT450" s="49"/>
      <c r="CU450" s="49"/>
      <c r="CV450" s="49"/>
      <c r="CW450" s="49"/>
      <c r="CX450" s="49"/>
      <c r="CY450" s="49"/>
      <c r="CZ450" s="49"/>
      <c r="DA450" s="49"/>
      <c r="DB450" s="49"/>
      <c r="DC450" s="49"/>
    </row>
    <row r="451" spans="1:107" x14ac:dyDescent="0.4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  <c r="CD451" s="49"/>
      <c r="CE451" s="49"/>
      <c r="CF451" s="49"/>
      <c r="CG451" s="49"/>
      <c r="CH451" s="49"/>
      <c r="CI451" s="49"/>
      <c r="CJ451" s="49"/>
      <c r="CK451" s="49"/>
      <c r="CL451" s="49"/>
      <c r="CM451" s="49"/>
      <c r="CN451" s="49"/>
      <c r="CO451" s="49"/>
      <c r="CP451" s="49"/>
      <c r="CQ451" s="49"/>
      <c r="CR451" s="49"/>
      <c r="CS451" s="49"/>
      <c r="CT451" s="49"/>
      <c r="CU451" s="49"/>
      <c r="CV451" s="49"/>
      <c r="CW451" s="49"/>
      <c r="CX451" s="49"/>
      <c r="CY451" s="49"/>
      <c r="CZ451" s="49"/>
      <c r="DA451" s="49"/>
      <c r="DB451" s="49"/>
      <c r="DC451" s="49"/>
    </row>
    <row r="452" spans="1:107" x14ac:dyDescent="0.4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  <c r="CD452" s="49"/>
      <c r="CE452" s="49"/>
      <c r="CF452" s="49"/>
      <c r="CG452" s="49"/>
      <c r="CH452" s="49"/>
      <c r="CI452" s="49"/>
      <c r="CJ452" s="49"/>
      <c r="CK452" s="49"/>
      <c r="CL452" s="49"/>
      <c r="CM452" s="49"/>
      <c r="CN452" s="49"/>
      <c r="CO452" s="49"/>
      <c r="CP452" s="49"/>
      <c r="CQ452" s="49"/>
      <c r="CR452" s="49"/>
      <c r="CS452" s="49"/>
      <c r="CT452" s="49"/>
      <c r="CU452" s="49"/>
      <c r="CV452" s="49"/>
      <c r="CW452" s="49"/>
      <c r="CX452" s="49"/>
      <c r="CY452" s="49"/>
      <c r="CZ452" s="49"/>
      <c r="DA452" s="49"/>
      <c r="DB452" s="49"/>
      <c r="DC452" s="49"/>
    </row>
    <row r="453" spans="1:107" x14ac:dyDescent="0.4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  <c r="CD453" s="49"/>
      <c r="CE453" s="49"/>
      <c r="CF453" s="49"/>
      <c r="CG453" s="49"/>
      <c r="CH453" s="49"/>
      <c r="CI453" s="49"/>
      <c r="CJ453" s="49"/>
      <c r="CK453" s="49"/>
      <c r="CL453" s="49"/>
      <c r="CM453" s="49"/>
      <c r="CN453" s="49"/>
      <c r="CO453" s="49"/>
      <c r="CP453" s="49"/>
      <c r="CQ453" s="49"/>
      <c r="CR453" s="49"/>
      <c r="CS453" s="49"/>
      <c r="CT453" s="49"/>
      <c r="CU453" s="49"/>
      <c r="CV453" s="49"/>
      <c r="CW453" s="49"/>
      <c r="CX453" s="49"/>
      <c r="CY453" s="49"/>
      <c r="CZ453" s="49"/>
      <c r="DA453" s="49"/>
      <c r="DB453" s="49"/>
      <c r="DC453" s="49"/>
    </row>
    <row r="454" spans="1:107" x14ac:dyDescent="0.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  <c r="CD454" s="49"/>
      <c r="CE454" s="49"/>
      <c r="CF454" s="49"/>
      <c r="CG454" s="49"/>
      <c r="CH454" s="49"/>
      <c r="CI454" s="49"/>
      <c r="CJ454" s="49"/>
      <c r="CK454" s="49"/>
      <c r="CL454" s="49"/>
      <c r="CM454" s="49"/>
      <c r="CN454" s="49"/>
      <c r="CO454" s="49"/>
      <c r="CP454" s="49"/>
      <c r="CQ454" s="49"/>
      <c r="CR454" s="49"/>
      <c r="CS454" s="49"/>
      <c r="CT454" s="49"/>
      <c r="CU454" s="49"/>
      <c r="CV454" s="49"/>
      <c r="CW454" s="49"/>
      <c r="CX454" s="49"/>
      <c r="CY454" s="49"/>
      <c r="CZ454" s="49"/>
      <c r="DA454" s="49"/>
      <c r="DB454" s="49"/>
      <c r="DC454" s="49"/>
    </row>
    <row r="455" spans="1:107" x14ac:dyDescent="0.4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  <c r="CD455" s="49"/>
      <c r="CE455" s="49"/>
      <c r="CF455" s="49"/>
      <c r="CG455" s="49"/>
      <c r="CH455" s="49"/>
      <c r="CI455" s="49"/>
      <c r="CJ455" s="49"/>
      <c r="CK455" s="49"/>
      <c r="CL455" s="49"/>
      <c r="CM455" s="49"/>
      <c r="CN455" s="49"/>
      <c r="CO455" s="49"/>
      <c r="CP455" s="49"/>
      <c r="CQ455" s="49"/>
      <c r="CR455" s="49"/>
      <c r="CS455" s="49"/>
      <c r="CT455" s="49"/>
      <c r="CU455" s="49"/>
      <c r="CV455" s="49"/>
      <c r="CW455" s="49"/>
      <c r="CX455" s="49"/>
      <c r="CY455" s="49"/>
      <c r="CZ455" s="49"/>
      <c r="DA455" s="49"/>
      <c r="DB455" s="49"/>
      <c r="DC455" s="49"/>
    </row>
    <row r="456" spans="1:107" x14ac:dyDescent="0.4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</row>
    <row r="457" spans="1:107" x14ac:dyDescent="0.4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  <c r="CR457" s="49"/>
      <c r="CS457" s="49"/>
      <c r="CT457" s="49"/>
      <c r="CU457" s="49"/>
      <c r="CV457" s="49"/>
      <c r="CW457" s="49"/>
      <c r="CX457" s="49"/>
      <c r="CY457" s="49"/>
      <c r="CZ457" s="49"/>
      <c r="DA457" s="49"/>
      <c r="DB457" s="49"/>
      <c r="DC457" s="49"/>
    </row>
    <row r="458" spans="1:107" x14ac:dyDescent="0.4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  <c r="CD458" s="49"/>
      <c r="CE458" s="49"/>
      <c r="CF458" s="49"/>
      <c r="CG458" s="49"/>
      <c r="CH458" s="49"/>
      <c r="CI458" s="49"/>
      <c r="CJ458" s="49"/>
      <c r="CK458" s="49"/>
      <c r="CL458" s="49"/>
      <c r="CM458" s="49"/>
      <c r="CN458" s="49"/>
      <c r="CO458" s="49"/>
      <c r="CP458" s="49"/>
      <c r="CQ458" s="49"/>
      <c r="CR458" s="49"/>
      <c r="CS458" s="49"/>
      <c r="CT458" s="49"/>
      <c r="CU458" s="49"/>
      <c r="CV458" s="49"/>
      <c r="CW458" s="49"/>
      <c r="CX458" s="49"/>
      <c r="CY458" s="49"/>
      <c r="CZ458" s="49"/>
      <c r="DA458" s="49"/>
      <c r="DB458" s="49"/>
      <c r="DC458" s="49"/>
    </row>
    <row r="459" spans="1:107" x14ac:dyDescent="0.4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F459" s="49"/>
      <c r="CG459" s="49"/>
      <c r="CH459" s="49"/>
      <c r="CI459" s="49"/>
      <c r="CJ459" s="49"/>
      <c r="CK459" s="49"/>
      <c r="CL459" s="49"/>
      <c r="CM459" s="49"/>
      <c r="CN459" s="49"/>
      <c r="CO459" s="49"/>
      <c r="CP459" s="49"/>
      <c r="CQ459" s="49"/>
      <c r="CR459" s="49"/>
      <c r="CS459" s="49"/>
      <c r="CT459" s="49"/>
      <c r="CU459" s="49"/>
      <c r="CV459" s="49"/>
      <c r="CW459" s="49"/>
      <c r="CX459" s="49"/>
      <c r="CY459" s="49"/>
      <c r="CZ459" s="49"/>
      <c r="DA459" s="49"/>
      <c r="DB459" s="49"/>
      <c r="DC459" s="49"/>
    </row>
    <row r="460" spans="1:107" x14ac:dyDescent="0.4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  <c r="CD460" s="49"/>
      <c r="CE460" s="49"/>
      <c r="CF460" s="49"/>
      <c r="CG460" s="49"/>
      <c r="CH460" s="49"/>
      <c r="CI460" s="49"/>
      <c r="CJ460" s="49"/>
      <c r="CK460" s="49"/>
      <c r="CL460" s="49"/>
      <c r="CM460" s="49"/>
      <c r="CN460" s="49"/>
      <c r="CO460" s="49"/>
      <c r="CP460" s="49"/>
      <c r="CQ460" s="49"/>
      <c r="CR460" s="49"/>
      <c r="CS460" s="49"/>
      <c r="CT460" s="49"/>
      <c r="CU460" s="49"/>
      <c r="CV460" s="49"/>
      <c r="CW460" s="49"/>
      <c r="CX460" s="49"/>
      <c r="CY460" s="49"/>
      <c r="CZ460" s="49"/>
      <c r="DA460" s="49"/>
      <c r="DB460" s="49"/>
      <c r="DC460" s="49"/>
    </row>
    <row r="461" spans="1:107" x14ac:dyDescent="0.4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  <c r="CD461" s="49"/>
      <c r="CE461" s="49"/>
      <c r="CF461" s="49"/>
      <c r="CG461" s="49"/>
      <c r="CH461" s="49"/>
      <c r="CI461" s="49"/>
      <c r="CJ461" s="49"/>
      <c r="CK461" s="49"/>
      <c r="CL461" s="49"/>
      <c r="CM461" s="49"/>
      <c r="CN461" s="49"/>
      <c r="CO461" s="49"/>
      <c r="CP461" s="49"/>
      <c r="CQ461" s="49"/>
      <c r="CR461" s="49"/>
      <c r="CS461" s="49"/>
      <c r="CT461" s="49"/>
      <c r="CU461" s="49"/>
      <c r="CV461" s="49"/>
      <c r="CW461" s="49"/>
      <c r="CX461" s="49"/>
      <c r="CY461" s="49"/>
      <c r="CZ461" s="49"/>
      <c r="DA461" s="49"/>
      <c r="DB461" s="49"/>
      <c r="DC461" s="49"/>
    </row>
    <row r="462" spans="1:107" x14ac:dyDescent="0.4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  <c r="CD462" s="49"/>
      <c r="CE462" s="49"/>
      <c r="CF462" s="49"/>
      <c r="CG462" s="49"/>
      <c r="CH462" s="49"/>
      <c r="CI462" s="49"/>
      <c r="CJ462" s="49"/>
      <c r="CK462" s="49"/>
      <c r="CL462" s="49"/>
      <c r="CM462" s="49"/>
      <c r="CN462" s="49"/>
      <c r="CO462" s="49"/>
      <c r="CP462" s="49"/>
      <c r="CQ462" s="49"/>
      <c r="CR462" s="49"/>
      <c r="CS462" s="49"/>
      <c r="CT462" s="49"/>
      <c r="CU462" s="49"/>
      <c r="CV462" s="49"/>
      <c r="CW462" s="49"/>
      <c r="CX462" s="49"/>
      <c r="CY462" s="49"/>
      <c r="CZ462" s="49"/>
      <c r="DA462" s="49"/>
      <c r="DB462" s="49"/>
      <c r="DC462" s="49"/>
    </row>
    <row r="463" spans="1:107" x14ac:dyDescent="0.4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  <c r="CD463" s="49"/>
      <c r="CE463" s="49"/>
      <c r="CF463" s="49"/>
      <c r="CG463" s="49"/>
      <c r="CH463" s="49"/>
      <c r="CI463" s="49"/>
      <c r="CJ463" s="49"/>
      <c r="CK463" s="49"/>
      <c r="CL463" s="49"/>
      <c r="CM463" s="49"/>
      <c r="CN463" s="49"/>
      <c r="CO463" s="49"/>
      <c r="CP463" s="49"/>
      <c r="CQ463" s="49"/>
      <c r="CR463" s="49"/>
      <c r="CS463" s="49"/>
      <c r="CT463" s="49"/>
      <c r="CU463" s="49"/>
      <c r="CV463" s="49"/>
      <c r="CW463" s="49"/>
      <c r="CX463" s="49"/>
      <c r="CY463" s="49"/>
      <c r="CZ463" s="49"/>
      <c r="DA463" s="49"/>
      <c r="DB463" s="49"/>
      <c r="DC463" s="49"/>
    </row>
    <row r="464" spans="1:107" x14ac:dyDescent="0.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</row>
    <row r="465" spans="1:107" x14ac:dyDescent="0.4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  <c r="CD465" s="49"/>
      <c r="CE465" s="49"/>
      <c r="CF465" s="49"/>
      <c r="CG465" s="49"/>
      <c r="CH465" s="49"/>
      <c r="CI465" s="49"/>
      <c r="CJ465" s="49"/>
      <c r="CK465" s="49"/>
      <c r="CL465" s="49"/>
      <c r="CM465" s="49"/>
      <c r="CN465" s="49"/>
      <c r="CO465" s="49"/>
      <c r="CP465" s="49"/>
      <c r="CQ465" s="49"/>
      <c r="CR465" s="49"/>
      <c r="CS465" s="49"/>
      <c r="CT465" s="49"/>
      <c r="CU465" s="49"/>
      <c r="CV465" s="49"/>
      <c r="CW465" s="49"/>
      <c r="CX465" s="49"/>
      <c r="CY465" s="49"/>
      <c r="CZ465" s="49"/>
      <c r="DA465" s="49"/>
      <c r="DB465" s="49"/>
      <c r="DC465" s="49"/>
    </row>
    <row r="466" spans="1:107" x14ac:dyDescent="0.4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  <c r="CD466" s="49"/>
      <c r="CE466" s="49"/>
      <c r="CF466" s="49"/>
      <c r="CG466" s="49"/>
      <c r="CH466" s="49"/>
      <c r="CI466" s="49"/>
      <c r="CJ466" s="49"/>
      <c r="CK466" s="49"/>
      <c r="CL466" s="49"/>
      <c r="CM466" s="49"/>
      <c r="CN466" s="49"/>
      <c r="CO466" s="49"/>
      <c r="CP466" s="49"/>
      <c r="CQ466" s="49"/>
      <c r="CR466" s="49"/>
      <c r="CS466" s="49"/>
      <c r="CT466" s="49"/>
      <c r="CU466" s="49"/>
      <c r="CV466" s="49"/>
      <c r="CW466" s="49"/>
      <c r="CX466" s="49"/>
      <c r="CY466" s="49"/>
      <c r="CZ466" s="49"/>
      <c r="DA466" s="49"/>
      <c r="DB466" s="49"/>
      <c r="DC466" s="49"/>
    </row>
    <row r="467" spans="1:107" x14ac:dyDescent="0.4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  <c r="CD467" s="49"/>
      <c r="CE467" s="49"/>
      <c r="CF467" s="49"/>
      <c r="CG467" s="49"/>
      <c r="CH467" s="49"/>
      <c r="CI467" s="49"/>
      <c r="CJ467" s="49"/>
      <c r="CK467" s="49"/>
      <c r="CL467" s="49"/>
      <c r="CM467" s="49"/>
      <c r="CN467" s="49"/>
      <c r="CO467" s="49"/>
      <c r="CP467" s="49"/>
      <c r="CQ467" s="49"/>
      <c r="CR467" s="49"/>
      <c r="CS467" s="49"/>
      <c r="CT467" s="49"/>
      <c r="CU467" s="49"/>
      <c r="CV467" s="49"/>
      <c r="CW467" s="49"/>
      <c r="CX467" s="49"/>
      <c r="CY467" s="49"/>
      <c r="CZ467" s="49"/>
      <c r="DA467" s="49"/>
      <c r="DB467" s="49"/>
      <c r="DC467" s="49"/>
    </row>
    <row r="468" spans="1:107" x14ac:dyDescent="0.4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  <c r="CD468" s="49"/>
      <c r="CE468" s="49"/>
      <c r="CF468" s="49"/>
      <c r="CG468" s="49"/>
      <c r="CH468" s="49"/>
      <c r="CI468" s="49"/>
      <c r="CJ468" s="49"/>
      <c r="CK468" s="49"/>
      <c r="CL468" s="49"/>
      <c r="CM468" s="49"/>
      <c r="CN468" s="49"/>
      <c r="CO468" s="49"/>
      <c r="CP468" s="49"/>
      <c r="CQ468" s="49"/>
      <c r="CR468" s="49"/>
      <c r="CS468" s="49"/>
      <c r="CT468" s="49"/>
      <c r="CU468" s="49"/>
      <c r="CV468" s="49"/>
      <c r="CW468" s="49"/>
      <c r="CX468" s="49"/>
      <c r="CY468" s="49"/>
      <c r="CZ468" s="49"/>
      <c r="DA468" s="49"/>
      <c r="DB468" s="49"/>
      <c r="DC468" s="49"/>
    </row>
    <row r="469" spans="1:107" x14ac:dyDescent="0.4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F469" s="49"/>
      <c r="CG469" s="49"/>
      <c r="CH469" s="49"/>
      <c r="CI469" s="49"/>
      <c r="CJ469" s="49"/>
      <c r="CK469" s="49"/>
      <c r="CL469" s="49"/>
      <c r="CM469" s="49"/>
      <c r="CN469" s="49"/>
      <c r="CO469" s="49"/>
      <c r="CP469" s="49"/>
      <c r="CQ469" s="49"/>
      <c r="CR469" s="49"/>
      <c r="CS469" s="49"/>
      <c r="CT469" s="49"/>
      <c r="CU469" s="49"/>
      <c r="CV469" s="49"/>
      <c r="CW469" s="49"/>
      <c r="CX469" s="49"/>
      <c r="CY469" s="49"/>
      <c r="CZ469" s="49"/>
      <c r="DA469" s="49"/>
      <c r="DB469" s="49"/>
      <c r="DC469" s="49"/>
    </row>
    <row r="470" spans="1:107" x14ac:dyDescent="0.4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  <c r="CP470" s="49"/>
      <c r="CQ470" s="49"/>
      <c r="CR470" s="49"/>
      <c r="CS470" s="49"/>
      <c r="CT470" s="49"/>
      <c r="CU470" s="49"/>
      <c r="CV470" s="49"/>
      <c r="CW470" s="49"/>
      <c r="CX470" s="49"/>
      <c r="CY470" s="49"/>
      <c r="CZ470" s="49"/>
      <c r="DA470" s="49"/>
      <c r="DB470" s="49"/>
      <c r="DC470" s="49"/>
    </row>
    <row r="471" spans="1:107" x14ac:dyDescent="0.4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  <c r="CD471" s="49"/>
      <c r="CE471" s="49"/>
      <c r="CF471" s="49"/>
      <c r="CG471" s="49"/>
      <c r="CH471" s="49"/>
      <c r="CI471" s="49"/>
      <c r="CJ471" s="49"/>
      <c r="CK471" s="49"/>
      <c r="CL471" s="49"/>
      <c r="CM471" s="49"/>
      <c r="CN471" s="49"/>
      <c r="CO471" s="49"/>
      <c r="CP471" s="49"/>
      <c r="CQ471" s="49"/>
      <c r="CR471" s="49"/>
      <c r="CS471" s="49"/>
      <c r="CT471" s="49"/>
      <c r="CU471" s="49"/>
      <c r="CV471" s="49"/>
      <c r="CW471" s="49"/>
      <c r="CX471" s="49"/>
      <c r="CY471" s="49"/>
      <c r="CZ471" s="49"/>
      <c r="DA471" s="49"/>
      <c r="DB471" s="49"/>
      <c r="DC471" s="49"/>
    </row>
    <row r="472" spans="1:107" x14ac:dyDescent="0.4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  <c r="CD472" s="49"/>
      <c r="CE472" s="49"/>
      <c r="CF472" s="49"/>
      <c r="CG472" s="49"/>
      <c r="CH472" s="49"/>
      <c r="CI472" s="49"/>
      <c r="CJ472" s="49"/>
      <c r="CK472" s="49"/>
      <c r="CL472" s="49"/>
      <c r="CM472" s="49"/>
      <c r="CN472" s="49"/>
      <c r="CO472" s="49"/>
      <c r="CP472" s="49"/>
      <c r="CQ472" s="49"/>
      <c r="CR472" s="49"/>
      <c r="CS472" s="49"/>
      <c r="CT472" s="49"/>
      <c r="CU472" s="49"/>
      <c r="CV472" s="49"/>
      <c r="CW472" s="49"/>
      <c r="CX472" s="49"/>
      <c r="CY472" s="49"/>
      <c r="CZ472" s="49"/>
      <c r="DA472" s="49"/>
      <c r="DB472" s="49"/>
      <c r="DC472" s="49"/>
    </row>
    <row r="473" spans="1:107" x14ac:dyDescent="0.4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  <c r="CD473" s="49"/>
      <c r="CE473" s="49"/>
      <c r="CF473" s="49"/>
      <c r="CG473" s="49"/>
      <c r="CH473" s="49"/>
      <c r="CI473" s="49"/>
      <c r="CJ473" s="49"/>
      <c r="CK473" s="49"/>
      <c r="CL473" s="49"/>
      <c r="CM473" s="49"/>
      <c r="CN473" s="49"/>
      <c r="CO473" s="49"/>
      <c r="CP473" s="49"/>
      <c r="CQ473" s="49"/>
      <c r="CR473" s="49"/>
      <c r="CS473" s="49"/>
      <c r="CT473" s="49"/>
      <c r="CU473" s="49"/>
      <c r="CV473" s="49"/>
      <c r="CW473" s="49"/>
      <c r="CX473" s="49"/>
      <c r="CY473" s="49"/>
      <c r="CZ473" s="49"/>
      <c r="DA473" s="49"/>
      <c r="DB473" s="49"/>
      <c r="DC473" s="49"/>
    </row>
    <row r="474" spans="1:107" x14ac:dyDescent="0.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  <c r="CD474" s="49"/>
      <c r="CE474" s="49"/>
      <c r="CF474" s="49"/>
      <c r="CG474" s="49"/>
      <c r="CH474" s="49"/>
      <c r="CI474" s="49"/>
      <c r="CJ474" s="49"/>
      <c r="CK474" s="49"/>
      <c r="CL474" s="49"/>
      <c r="CM474" s="49"/>
      <c r="CN474" s="49"/>
      <c r="CO474" s="49"/>
      <c r="CP474" s="49"/>
      <c r="CQ474" s="49"/>
      <c r="CR474" s="49"/>
      <c r="CS474" s="49"/>
      <c r="CT474" s="49"/>
      <c r="CU474" s="49"/>
      <c r="CV474" s="49"/>
      <c r="CW474" s="49"/>
      <c r="CX474" s="49"/>
      <c r="CY474" s="49"/>
      <c r="CZ474" s="49"/>
      <c r="DA474" s="49"/>
      <c r="DB474" s="49"/>
      <c r="DC474" s="49"/>
    </row>
    <row r="475" spans="1:107" x14ac:dyDescent="0.4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  <c r="CD475" s="49"/>
      <c r="CE475" s="49"/>
      <c r="CF475" s="49"/>
      <c r="CG475" s="49"/>
      <c r="CH475" s="49"/>
      <c r="CI475" s="49"/>
      <c r="CJ475" s="49"/>
      <c r="CK475" s="49"/>
      <c r="CL475" s="49"/>
      <c r="CM475" s="49"/>
      <c r="CN475" s="49"/>
      <c r="CO475" s="49"/>
      <c r="CP475" s="49"/>
      <c r="CQ475" s="49"/>
      <c r="CR475" s="49"/>
      <c r="CS475" s="49"/>
      <c r="CT475" s="49"/>
      <c r="CU475" s="49"/>
      <c r="CV475" s="49"/>
      <c r="CW475" s="49"/>
      <c r="CX475" s="49"/>
      <c r="CY475" s="49"/>
      <c r="CZ475" s="49"/>
      <c r="DA475" s="49"/>
      <c r="DB475" s="49"/>
      <c r="DC475" s="49"/>
    </row>
    <row r="476" spans="1:107" x14ac:dyDescent="0.4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  <c r="CD476" s="49"/>
      <c r="CE476" s="49"/>
      <c r="CF476" s="49"/>
      <c r="CG476" s="49"/>
      <c r="CH476" s="49"/>
      <c r="CI476" s="49"/>
      <c r="CJ476" s="49"/>
      <c r="CK476" s="49"/>
      <c r="CL476" s="49"/>
      <c r="CM476" s="49"/>
      <c r="CN476" s="49"/>
      <c r="CO476" s="49"/>
      <c r="CP476" s="49"/>
      <c r="CQ476" s="49"/>
      <c r="CR476" s="49"/>
      <c r="CS476" s="49"/>
      <c r="CT476" s="49"/>
      <c r="CU476" s="49"/>
      <c r="CV476" s="49"/>
      <c r="CW476" s="49"/>
      <c r="CX476" s="49"/>
      <c r="CY476" s="49"/>
      <c r="CZ476" s="49"/>
      <c r="DA476" s="49"/>
      <c r="DB476" s="49"/>
      <c r="DC476" s="49"/>
    </row>
    <row r="477" spans="1:107" x14ac:dyDescent="0.4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  <c r="CD477" s="49"/>
      <c r="CE477" s="49"/>
      <c r="CF477" s="49"/>
      <c r="CG477" s="49"/>
      <c r="CH477" s="49"/>
      <c r="CI477" s="49"/>
      <c r="CJ477" s="49"/>
      <c r="CK477" s="49"/>
      <c r="CL477" s="49"/>
      <c r="CM477" s="49"/>
      <c r="CN477" s="49"/>
      <c r="CO477" s="49"/>
      <c r="CP477" s="49"/>
      <c r="CQ477" s="49"/>
      <c r="CR477" s="49"/>
      <c r="CS477" s="49"/>
      <c r="CT477" s="49"/>
      <c r="CU477" s="49"/>
      <c r="CV477" s="49"/>
      <c r="CW477" s="49"/>
      <c r="CX477" s="49"/>
      <c r="CY477" s="49"/>
      <c r="CZ477" s="49"/>
      <c r="DA477" s="49"/>
      <c r="DB477" s="49"/>
      <c r="DC477" s="49"/>
    </row>
    <row r="478" spans="1:107" x14ac:dyDescent="0.4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  <c r="CD478" s="49"/>
      <c r="CE478" s="49"/>
      <c r="CF478" s="49"/>
      <c r="CG478" s="49"/>
      <c r="CH478" s="49"/>
      <c r="CI478" s="49"/>
      <c r="CJ478" s="49"/>
      <c r="CK478" s="49"/>
      <c r="CL478" s="49"/>
      <c r="CM478" s="49"/>
      <c r="CN478" s="49"/>
      <c r="CO478" s="49"/>
      <c r="CP478" s="49"/>
      <c r="CQ478" s="49"/>
      <c r="CR478" s="49"/>
      <c r="CS478" s="49"/>
      <c r="CT478" s="49"/>
      <c r="CU478" s="49"/>
      <c r="CV478" s="49"/>
      <c r="CW478" s="49"/>
      <c r="CX478" s="49"/>
      <c r="CY478" s="49"/>
      <c r="CZ478" s="49"/>
      <c r="DA478" s="49"/>
      <c r="DB478" s="49"/>
      <c r="DC478" s="49"/>
    </row>
    <row r="479" spans="1:107" x14ac:dyDescent="0.4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  <c r="CD479" s="49"/>
      <c r="CE479" s="49"/>
      <c r="CF479" s="49"/>
      <c r="CG479" s="49"/>
      <c r="CH479" s="49"/>
      <c r="CI479" s="49"/>
      <c r="CJ479" s="49"/>
      <c r="CK479" s="49"/>
      <c r="CL479" s="49"/>
      <c r="CM479" s="49"/>
      <c r="CN479" s="49"/>
      <c r="CO479" s="49"/>
      <c r="CP479" s="49"/>
      <c r="CQ479" s="49"/>
      <c r="CR479" s="49"/>
      <c r="CS479" s="49"/>
      <c r="CT479" s="49"/>
      <c r="CU479" s="49"/>
      <c r="CV479" s="49"/>
      <c r="CW479" s="49"/>
      <c r="CX479" s="49"/>
      <c r="CY479" s="49"/>
      <c r="CZ479" s="49"/>
      <c r="DA479" s="49"/>
      <c r="DB479" s="49"/>
      <c r="DC479" s="49"/>
    </row>
    <row r="480" spans="1:107" x14ac:dyDescent="0.4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  <c r="CD480" s="49"/>
      <c r="CE480" s="49"/>
      <c r="CF480" s="49"/>
      <c r="CG480" s="49"/>
      <c r="CH480" s="49"/>
      <c r="CI480" s="49"/>
      <c r="CJ480" s="49"/>
      <c r="CK480" s="49"/>
      <c r="CL480" s="49"/>
      <c r="CM480" s="49"/>
      <c r="CN480" s="49"/>
      <c r="CO480" s="49"/>
      <c r="CP480" s="49"/>
      <c r="CQ480" s="49"/>
      <c r="CR480" s="49"/>
      <c r="CS480" s="49"/>
      <c r="CT480" s="49"/>
      <c r="CU480" s="49"/>
      <c r="CV480" s="49"/>
      <c r="CW480" s="49"/>
      <c r="CX480" s="49"/>
      <c r="CY480" s="49"/>
      <c r="CZ480" s="49"/>
      <c r="DA480" s="49"/>
      <c r="DB480" s="49"/>
      <c r="DC480" s="49"/>
    </row>
    <row r="481" spans="1:107" x14ac:dyDescent="0.4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  <c r="CD481" s="49"/>
      <c r="CE481" s="49"/>
      <c r="CF481" s="49"/>
      <c r="CG481" s="49"/>
      <c r="CH481" s="49"/>
      <c r="CI481" s="49"/>
      <c r="CJ481" s="49"/>
      <c r="CK481" s="49"/>
      <c r="CL481" s="49"/>
      <c r="CM481" s="49"/>
      <c r="CN481" s="49"/>
      <c r="CO481" s="49"/>
      <c r="CP481" s="49"/>
      <c r="CQ481" s="49"/>
      <c r="CR481" s="49"/>
      <c r="CS481" s="49"/>
      <c r="CT481" s="49"/>
      <c r="CU481" s="49"/>
      <c r="CV481" s="49"/>
      <c r="CW481" s="49"/>
      <c r="CX481" s="49"/>
      <c r="CY481" s="49"/>
      <c r="CZ481" s="49"/>
      <c r="DA481" s="49"/>
      <c r="DB481" s="49"/>
      <c r="DC481" s="49"/>
    </row>
    <row r="482" spans="1:107" x14ac:dyDescent="0.4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  <c r="CD482" s="49"/>
      <c r="CE482" s="49"/>
      <c r="CF482" s="49"/>
      <c r="CG482" s="49"/>
      <c r="CH482" s="49"/>
      <c r="CI482" s="49"/>
      <c r="CJ482" s="49"/>
      <c r="CK482" s="49"/>
      <c r="CL482" s="49"/>
      <c r="CM482" s="49"/>
      <c r="CN482" s="49"/>
      <c r="CO482" s="49"/>
      <c r="CP482" s="49"/>
      <c r="CQ482" s="49"/>
      <c r="CR482" s="49"/>
      <c r="CS482" s="49"/>
      <c r="CT482" s="49"/>
      <c r="CU482" s="49"/>
      <c r="CV482" s="49"/>
      <c r="CW482" s="49"/>
      <c r="CX482" s="49"/>
      <c r="CY482" s="49"/>
      <c r="CZ482" s="49"/>
      <c r="DA482" s="49"/>
      <c r="DB482" s="49"/>
      <c r="DC482" s="49"/>
    </row>
    <row r="483" spans="1:107" x14ac:dyDescent="0.4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  <c r="CD483" s="49"/>
      <c r="CE483" s="49"/>
      <c r="CF483" s="49"/>
      <c r="CG483" s="49"/>
      <c r="CH483" s="49"/>
      <c r="CI483" s="49"/>
      <c r="CJ483" s="49"/>
      <c r="CK483" s="49"/>
      <c r="CL483" s="49"/>
      <c r="CM483" s="49"/>
      <c r="CN483" s="49"/>
      <c r="CO483" s="49"/>
      <c r="CP483" s="49"/>
      <c r="CQ483" s="49"/>
      <c r="CR483" s="49"/>
      <c r="CS483" s="49"/>
      <c r="CT483" s="49"/>
      <c r="CU483" s="49"/>
      <c r="CV483" s="49"/>
      <c r="CW483" s="49"/>
      <c r="CX483" s="49"/>
      <c r="CY483" s="49"/>
      <c r="CZ483" s="49"/>
      <c r="DA483" s="49"/>
      <c r="DB483" s="49"/>
      <c r="DC483" s="49"/>
    </row>
    <row r="484" spans="1:107" x14ac:dyDescent="0.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  <c r="CD484" s="49"/>
      <c r="CE484" s="49"/>
      <c r="CF484" s="49"/>
      <c r="CG484" s="49"/>
      <c r="CH484" s="49"/>
      <c r="CI484" s="49"/>
      <c r="CJ484" s="49"/>
      <c r="CK484" s="49"/>
      <c r="CL484" s="49"/>
      <c r="CM484" s="49"/>
      <c r="CN484" s="49"/>
      <c r="CO484" s="49"/>
      <c r="CP484" s="49"/>
      <c r="CQ484" s="49"/>
      <c r="CR484" s="49"/>
      <c r="CS484" s="49"/>
      <c r="CT484" s="49"/>
      <c r="CU484" s="49"/>
      <c r="CV484" s="49"/>
      <c r="CW484" s="49"/>
      <c r="CX484" s="49"/>
      <c r="CY484" s="49"/>
      <c r="CZ484" s="49"/>
      <c r="DA484" s="49"/>
      <c r="DB484" s="49"/>
      <c r="DC484" s="49"/>
    </row>
    <row r="485" spans="1:107" x14ac:dyDescent="0.4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F485" s="49"/>
      <c r="CG485" s="49"/>
      <c r="CH485" s="49"/>
      <c r="CI485" s="49"/>
      <c r="CJ485" s="49"/>
      <c r="CK485" s="49"/>
      <c r="CL485" s="49"/>
      <c r="CM485" s="49"/>
      <c r="CN485" s="49"/>
      <c r="CO485" s="49"/>
      <c r="CP485" s="49"/>
      <c r="CQ485" s="49"/>
      <c r="CR485" s="49"/>
      <c r="CS485" s="49"/>
      <c r="CT485" s="49"/>
      <c r="CU485" s="49"/>
      <c r="CV485" s="49"/>
      <c r="CW485" s="49"/>
      <c r="CX485" s="49"/>
      <c r="CY485" s="49"/>
      <c r="CZ485" s="49"/>
      <c r="DA485" s="49"/>
      <c r="DB485" s="49"/>
      <c r="DC485" s="49"/>
    </row>
    <row r="486" spans="1:107" x14ac:dyDescent="0.4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  <c r="CR486" s="49"/>
      <c r="CS486" s="49"/>
      <c r="CT486" s="49"/>
      <c r="CU486" s="49"/>
      <c r="CV486" s="49"/>
      <c r="CW486" s="49"/>
      <c r="CX486" s="49"/>
      <c r="CY486" s="49"/>
      <c r="CZ486" s="49"/>
      <c r="DA486" s="49"/>
      <c r="DB486" s="49"/>
      <c r="DC486" s="49"/>
    </row>
    <row r="487" spans="1:107" x14ac:dyDescent="0.4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  <c r="CD487" s="49"/>
      <c r="CE487" s="49"/>
      <c r="CF487" s="49"/>
      <c r="CG487" s="49"/>
      <c r="CH487" s="49"/>
      <c r="CI487" s="49"/>
      <c r="CJ487" s="49"/>
      <c r="CK487" s="49"/>
      <c r="CL487" s="49"/>
      <c r="CM487" s="49"/>
      <c r="CN487" s="49"/>
      <c r="CO487" s="49"/>
      <c r="CP487" s="49"/>
      <c r="CQ487" s="49"/>
      <c r="CR487" s="49"/>
      <c r="CS487" s="49"/>
      <c r="CT487" s="49"/>
      <c r="CU487" s="49"/>
      <c r="CV487" s="49"/>
      <c r="CW487" s="49"/>
      <c r="CX487" s="49"/>
      <c r="CY487" s="49"/>
      <c r="CZ487" s="49"/>
      <c r="DA487" s="49"/>
      <c r="DB487" s="49"/>
      <c r="DC487" s="49"/>
    </row>
    <row r="488" spans="1:107" x14ac:dyDescent="0.4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  <c r="CD488" s="49"/>
      <c r="CE488" s="49"/>
      <c r="CF488" s="49"/>
      <c r="CG488" s="49"/>
      <c r="CH488" s="49"/>
      <c r="CI488" s="49"/>
      <c r="CJ488" s="49"/>
      <c r="CK488" s="49"/>
      <c r="CL488" s="49"/>
      <c r="CM488" s="49"/>
      <c r="CN488" s="49"/>
      <c r="CO488" s="49"/>
      <c r="CP488" s="49"/>
      <c r="CQ488" s="49"/>
      <c r="CR488" s="49"/>
      <c r="CS488" s="49"/>
      <c r="CT488" s="49"/>
      <c r="CU488" s="49"/>
      <c r="CV488" s="49"/>
      <c r="CW488" s="49"/>
      <c r="CX488" s="49"/>
      <c r="CY488" s="49"/>
      <c r="CZ488" s="49"/>
      <c r="DA488" s="49"/>
      <c r="DB488" s="49"/>
      <c r="DC488" s="49"/>
    </row>
    <row r="489" spans="1:107" x14ac:dyDescent="0.4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  <c r="CD489" s="49"/>
      <c r="CE489" s="49"/>
      <c r="CF489" s="49"/>
      <c r="CG489" s="49"/>
      <c r="CH489" s="49"/>
      <c r="CI489" s="49"/>
      <c r="CJ489" s="49"/>
      <c r="CK489" s="49"/>
      <c r="CL489" s="49"/>
      <c r="CM489" s="49"/>
      <c r="CN489" s="49"/>
      <c r="CO489" s="49"/>
      <c r="CP489" s="49"/>
      <c r="CQ489" s="49"/>
      <c r="CR489" s="49"/>
      <c r="CS489" s="49"/>
      <c r="CT489" s="49"/>
      <c r="CU489" s="49"/>
      <c r="CV489" s="49"/>
      <c r="CW489" s="49"/>
      <c r="CX489" s="49"/>
      <c r="CY489" s="49"/>
      <c r="CZ489" s="49"/>
      <c r="DA489" s="49"/>
      <c r="DB489" s="49"/>
      <c r="DC489" s="49"/>
    </row>
    <row r="490" spans="1:107" x14ac:dyDescent="0.4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  <c r="CD490" s="49"/>
      <c r="CE490" s="49"/>
      <c r="CF490" s="49"/>
      <c r="CG490" s="49"/>
      <c r="CH490" s="49"/>
      <c r="CI490" s="49"/>
      <c r="CJ490" s="49"/>
      <c r="CK490" s="49"/>
      <c r="CL490" s="49"/>
      <c r="CM490" s="49"/>
      <c r="CN490" s="49"/>
      <c r="CO490" s="49"/>
      <c r="CP490" s="49"/>
      <c r="CQ490" s="49"/>
      <c r="CR490" s="49"/>
      <c r="CS490" s="49"/>
      <c r="CT490" s="49"/>
      <c r="CU490" s="49"/>
      <c r="CV490" s="49"/>
      <c r="CW490" s="49"/>
      <c r="CX490" s="49"/>
      <c r="CY490" s="49"/>
      <c r="CZ490" s="49"/>
      <c r="DA490" s="49"/>
      <c r="DB490" s="49"/>
      <c r="DC490" s="49"/>
    </row>
    <row r="491" spans="1:107" x14ac:dyDescent="0.4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  <c r="CD491" s="49"/>
      <c r="CE491" s="49"/>
      <c r="CF491" s="49"/>
      <c r="CG491" s="49"/>
      <c r="CH491" s="49"/>
      <c r="CI491" s="49"/>
      <c r="CJ491" s="49"/>
      <c r="CK491" s="49"/>
      <c r="CL491" s="49"/>
      <c r="CM491" s="49"/>
      <c r="CN491" s="49"/>
      <c r="CO491" s="49"/>
      <c r="CP491" s="49"/>
      <c r="CQ491" s="49"/>
      <c r="CR491" s="49"/>
      <c r="CS491" s="49"/>
      <c r="CT491" s="49"/>
      <c r="CU491" s="49"/>
      <c r="CV491" s="49"/>
      <c r="CW491" s="49"/>
      <c r="CX491" s="49"/>
      <c r="CY491" s="49"/>
      <c r="CZ491" s="49"/>
      <c r="DA491" s="49"/>
      <c r="DB491" s="49"/>
      <c r="DC491" s="49"/>
    </row>
    <row r="492" spans="1:107" x14ac:dyDescent="0.4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  <c r="CD492" s="49"/>
      <c r="CE492" s="49"/>
      <c r="CF492" s="49"/>
      <c r="CG492" s="49"/>
      <c r="CH492" s="49"/>
      <c r="CI492" s="49"/>
      <c r="CJ492" s="49"/>
      <c r="CK492" s="49"/>
      <c r="CL492" s="49"/>
      <c r="CM492" s="49"/>
      <c r="CN492" s="49"/>
      <c r="CO492" s="49"/>
      <c r="CP492" s="49"/>
      <c r="CQ492" s="49"/>
      <c r="CR492" s="49"/>
      <c r="CS492" s="49"/>
      <c r="CT492" s="49"/>
      <c r="CU492" s="49"/>
      <c r="CV492" s="49"/>
      <c r="CW492" s="49"/>
      <c r="CX492" s="49"/>
      <c r="CY492" s="49"/>
      <c r="CZ492" s="49"/>
      <c r="DA492" s="49"/>
      <c r="DB492" s="49"/>
      <c r="DC492" s="49"/>
    </row>
    <row r="493" spans="1:107" x14ac:dyDescent="0.4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F493" s="49"/>
      <c r="CG493" s="49"/>
      <c r="CH493" s="49"/>
      <c r="CI493" s="49"/>
      <c r="CJ493" s="49"/>
      <c r="CK493" s="49"/>
      <c r="CL493" s="49"/>
      <c r="CM493" s="49"/>
      <c r="CN493" s="49"/>
      <c r="CO493" s="49"/>
      <c r="CP493" s="49"/>
      <c r="CQ493" s="49"/>
      <c r="CR493" s="49"/>
      <c r="CS493" s="49"/>
      <c r="CT493" s="49"/>
      <c r="CU493" s="49"/>
      <c r="CV493" s="49"/>
      <c r="CW493" s="49"/>
      <c r="CX493" s="49"/>
      <c r="CY493" s="49"/>
      <c r="CZ493" s="49"/>
      <c r="DA493" s="49"/>
      <c r="DB493" s="49"/>
      <c r="DC493" s="49"/>
    </row>
    <row r="494" spans="1:107" x14ac:dyDescent="0.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  <c r="CD494" s="49"/>
      <c r="CE494" s="49"/>
      <c r="CF494" s="49"/>
      <c r="CG494" s="49"/>
      <c r="CH494" s="49"/>
      <c r="CI494" s="49"/>
      <c r="CJ494" s="49"/>
      <c r="CK494" s="49"/>
      <c r="CL494" s="49"/>
      <c r="CM494" s="49"/>
      <c r="CN494" s="49"/>
      <c r="CO494" s="49"/>
      <c r="CP494" s="49"/>
      <c r="CQ494" s="49"/>
      <c r="CR494" s="49"/>
      <c r="CS494" s="49"/>
      <c r="CT494" s="49"/>
      <c r="CU494" s="49"/>
      <c r="CV494" s="49"/>
      <c r="CW494" s="49"/>
      <c r="CX494" s="49"/>
      <c r="CY494" s="49"/>
      <c r="CZ494" s="49"/>
      <c r="DA494" s="49"/>
      <c r="DB494" s="49"/>
      <c r="DC494" s="49"/>
    </row>
    <row r="495" spans="1:107" x14ac:dyDescent="0.4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  <c r="CD495" s="49"/>
      <c r="CE495" s="49"/>
      <c r="CF495" s="49"/>
      <c r="CG495" s="49"/>
      <c r="CH495" s="49"/>
      <c r="CI495" s="49"/>
      <c r="CJ495" s="49"/>
      <c r="CK495" s="49"/>
      <c r="CL495" s="49"/>
      <c r="CM495" s="49"/>
      <c r="CN495" s="49"/>
      <c r="CO495" s="49"/>
      <c r="CP495" s="49"/>
      <c r="CQ495" s="49"/>
      <c r="CR495" s="49"/>
      <c r="CS495" s="49"/>
      <c r="CT495" s="49"/>
      <c r="CU495" s="49"/>
      <c r="CV495" s="49"/>
      <c r="CW495" s="49"/>
      <c r="CX495" s="49"/>
      <c r="CY495" s="49"/>
      <c r="CZ495" s="49"/>
      <c r="DA495" s="49"/>
      <c r="DB495" s="49"/>
      <c r="DC495" s="49"/>
    </row>
    <row r="496" spans="1:107" x14ac:dyDescent="0.4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  <c r="CP496" s="49"/>
      <c r="CQ496" s="49"/>
      <c r="CR496" s="49"/>
      <c r="CS496" s="49"/>
      <c r="CT496" s="49"/>
      <c r="CU496" s="49"/>
      <c r="CV496" s="49"/>
      <c r="CW496" s="49"/>
      <c r="CX496" s="49"/>
      <c r="CY496" s="49"/>
      <c r="CZ496" s="49"/>
      <c r="DA496" s="49"/>
      <c r="DB496" s="49"/>
      <c r="DC496" s="49"/>
    </row>
    <row r="497" spans="1:107" x14ac:dyDescent="0.4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  <c r="CD497" s="49"/>
      <c r="CE497" s="49"/>
      <c r="CF497" s="49"/>
      <c r="CG497" s="49"/>
      <c r="CH497" s="49"/>
      <c r="CI497" s="49"/>
      <c r="CJ497" s="49"/>
      <c r="CK497" s="49"/>
      <c r="CL497" s="49"/>
      <c r="CM497" s="49"/>
      <c r="CN497" s="49"/>
      <c r="CO497" s="49"/>
      <c r="CP497" s="49"/>
      <c r="CQ497" s="49"/>
      <c r="CR497" s="49"/>
      <c r="CS497" s="49"/>
      <c r="CT497" s="49"/>
      <c r="CU497" s="49"/>
      <c r="CV497" s="49"/>
      <c r="CW497" s="49"/>
      <c r="CX497" s="49"/>
      <c r="CY497" s="49"/>
      <c r="CZ497" s="49"/>
      <c r="DA497" s="49"/>
      <c r="DB497" s="49"/>
      <c r="DC497" s="49"/>
    </row>
    <row r="498" spans="1:107" x14ac:dyDescent="0.4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  <c r="CR498" s="49"/>
      <c r="CS498" s="49"/>
      <c r="CT498" s="49"/>
      <c r="CU498" s="49"/>
      <c r="CV498" s="49"/>
      <c r="CW498" s="49"/>
      <c r="CX498" s="49"/>
      <c r="CY498" s="49"/>
      <c r="CZ498" s="49"/>
      <c r="DA498" s="49"/>
      <c r="DB498" s="49"/>
      <c r="DC498" s="49"/>
    </row>
    <row r="499" spans="1:107" x14ac:dyDescent="0.4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F499" s="49"/>
      <c r="CG499" s="49"/>
      <c r="CH499" s="49"/>
      <c r="CI499" s="49"/>
      <c r="CJ499" s="49"/>
      <c r="CK499" s="49"/>
      <c r="CL499" s="49"/>
      <c r="CM499" s="49"/>
      <c r="CN499" s="49"/>
      <c r="CO499" s="49"/>
      <c r="CP499" s="49"/>
      <c r="CQ499" s="49"/>
      <c r="CR499" s="49"/>
      <c r="CS499" s="49"/>
      <c r="CT499" s="49"/>
      <c r="CU499" s="49"/>
      <c r="CV499" s="49"/>
      <c r="CW499" s="49"/>
      <c r="CX499" s="49"/>
      <c r="CY499" s="49"/>
      <c r="CZ499" s="49"/>
      <c r="DA499" s="49"/>
      <c r="DB499" s="49"/>
      <c r="DC499" s="49"/>
    </row>
    <row r="500" spans="1:107" x14ac:dyDescent="0.4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  <c r="CD500" s="49"/>
      <c r="CE500" s="49"/>
      <c r="CF500" s="49"/>
      <c r="CG500" s="49"/>
      <c r="CH500" s="49"/>
      <c r="CI500" s="49"/>
      <c r="CJ500" s="49"/>
      <c r="CK500" s="49"/>
      <c r="CL500" s="49"/>
      <c r="CM500" s="49"/>
      <c r="CN500" s="49"/>
      <c r="CO500" s="49"/>
      <c r="CP500" s="49"/>
      <c r="CQ500" s="49"/>
      <c r="CR500" s="49"/>
      <c r="CS500" s="49"/>
      <c r="CT500" s="49"/>
      <c r="CU500" s="49"/>
      <c r="CV500" s="49"/>
      <c r="CW500" s="49"/>
      <c r="CX500" s="49"/>
      <c r="CY500" s="49"/>
      <c r="CZ500" s="49"/>
      <c r="DA500" s="49"/>
      <c r="DB500" s="49"/>
      <c r="DC500" s="49"/>
    </row>
    <row r="501" spans="1:107" x14ac:dyDescent="0.4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  <c r="CD501" s="49"/>
      <c r="CE501" s="49"/>
      <c r="CF501" s="49"/>
      <c r="CG501" s="49"/>
      <c r="CH501" s="49"/>
      <c r="CI501" s="49"/>
      <c r="CJ501" s="49"/>
      <c r="CK501" s="49"/>
      <c r="CL501" s="49"/>
      <c r="CM501" s="49"/>
      <c r="CN501" s="49"/>
      <c r="CO501" s="49"/>
      <c r="CP501" s="49"/>
      <c r="CQ501" s="49"/>
      <c r="CR501" s="49"/>
      <c r="CS501" s="49"/>
      <c r="CT501" s="49"/>
      <c r="CU501" s="49"/>
      <c r="CV501" s="49"/>
      <c r="CW501" s="49"/>
      <c r="CX501" s="49"/>
      <c r="CY501" s="49"/>
      <c r="CZ501" s="49"/>
      <c r="DA501" s="49"/>
      <c r="DB501" s="49"/>
      <c r="DC501" s="49"/>
    </row>
    <row r="502" spans="1:107" x14ac:dyDescent="0.4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  <c r="CD502" s="49"/>
      <c r="CE502" s="49"/>
      <c r="CF502" s="49"/>
      <c r="CG502" s="49"/>
      <c r="CH502" s="49"/>
      <c r="CI502" s="49"/>
      <c r="CJ502" s="49"/>
      <c r="CK502" s="49"/>
      <c r="CL502" s="49"/>
      <c r="CM502" s="49"/>
      <c r="CN502" s="49"/>
      <c r="CO502" s="49"/>
      <c r="CP502" s="49"/>
      <c r="CQ502" s="49"/>
      <c r="CR502" s="49"/>
      <c r="CS502" s="49"/>
      <c r="CT502" s="49"/>
      <c r="CU502" s="49"/>
      <c r="CV502" s="49"/>
      <c r="CW502" s="49"/>
      <c r="CX502" s="49"/>
      <c r="CY502" s="49"/>
      <c r="CZ502" s="49"/>
      <c r="DA502" s="49"/>
      <c r="DB502" s="49"/>
      <c r="DC502" s="49"/>
    </row>
    <row r="503" spans="1:107" x14ac:dyDescent="0.4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  <c r="CD503" s="49"/>
      <c r="CE503" s="49"/>
      <c r="CF503" s="49"/>
      <c r="CG503" s="49"/>
      <c r="CH503" s="49"/>
      <c r="CI503" s="49"/>
      <c r="CJ503" s="49"/>
      <c r="CK503" s="49"/>
      <c r="CL503" s="49"/>
      <c r="CM503" s="49"/>
      <c r="CN503" s="49"/>
      <c r="CO503" s="49"/>
      <c r="CP503" s="49"/>
      <c r="CQ503" s="49"/>
      <c r="CR503" s="49"/>
      <c r="CS503" s="49"/>
      <c r="CT503" s="49"/>
      <c r="CU503" s="49"/>
      <c r="CV503" s="49"/>
      <c r="CW503" s="49"/>
      <c r="CX503" s="49"/>
      <c r="CY503" s="49"/>
      <c r="CZ503" s="49"/>
      <c r="DA503" s="49"/>
      <c r="DB503" s="49"/>
      <c r="DC503" s="49"/>
    </row>
    <row r="504" spans="1:107" x14ac:dyDescent="0.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  <c r="CD504" s="49"/>
      <c r="CE504" s="49"/>
      <c r="CF504" s="49"/>
      <c r="CG504" s="49"/>
      <c r="CH504" s="49"/>
      <c r="CI504" s="49"/>
      <c r="CJ504" s="49"/>
      <c r="CK504" s="49"/>
      <c r="CL504" s="49"/>
      <c r="CM504" s="49"/>
      <c r="CN504" s="49"/>
      <c r="CO504" s="49"/>
      <c r="CP504" s="49"/>
      <c r="CQ504" s="49"/>
      <c r="CR504" s="49"/>
      <c r="CS504" s="49"/>
      <c r="CT504" s="49"/>
      <c r="CU504" s="49"/>
      <c r="CV504" s="49"/>
      <c r="CW504" s="49"/>
      <c r="CX504" s="49"/>
      <c r="CY504" s="49"/>
      <c r="CZ504" s="49"/>
      <c r="DA504" s="49"/>
      <c r="DB504" s="49"/>
      <c r="DC504" s="49"/>
    </row>
    <row r="505" spans="1:107" x14ac:dyDescent="0.4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F505" s="49"/>
      <c r="CG505" s="49"/>
      <c r="CH505" s="49"/>
      <c r="CI505" s="49"/>
      <c r="CJ505" s="49"/>
      <c r="CK505" s="49"/>
      <c r="CL505" s="49"/>
      <c r="CM505" s="49"/>
      <c r="CN505" s="49"/>
      <c r="CO505" s="49"/>
      <c r="CP505" s="49"/>
      <c r="CQ505" s="49"/>
      <c r="CR505" s="49"/>
      <c r="CS505" s="49"/>
      <c r="CT505" s="49"/>
      <c r="CU505" s="49"/>
      <c r="CV505" s="49"/>
      <c r="CW505" s="49"/>
      <c r="CX505" s="49"/>
      <c r="CY505" s="49"/>
      <c r="CZ505" s="49"/>
      <c r="DA505" s="49"/>
      <c r="DB505" s="49"/>
      <c r="DC505" s="49"/>
    </row>
    <row r="506" spans="1:107" x14ac:dyDescent="0.4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  <c r="CD506" s="49"/>
      <c r="CE506" s="49"/>
      <c r="CF506" s="49"/>
      <c r="CG506" s="49"/>
      <c r="CH506" s="49"/>
      <c r="CI506" s="49"/>
      <c r="CJ506" s="49"/>
      <c r="CK506" s="49"/>
      <c r="CL506" s="49"/>
      <c r="CM506" s="49"/>
      <c r="CN506" s="49"/>
      <c r="CO506" s="49"/>
      <c r="CP506" s="49"/>
      <c r="CQ506" s="49"/>
      <c r="CR506" s="49"/>
      <c r="CS506" s="49"/>
      <c r="CT506" s="49"/>
      <c r="CU506" s="49"/>
      <c r="CV506" s="49"/>
      <c r="CW506" s="49"/>
      <c r="CX506" s="49"/>
      <c r="CY506" s="49"/>
      <c r="CZ506" s="49"/>
      <c r="DA506" s="49"/>
      <c r="DB506" s="49"/>
      <c r="DC506" s="49"/>
    </row>
    <row r="507" spans="1:107" x14ac:dyDescent="0.4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F507" s="49"/>
      <c r="CG507" s="49"/>
      <c r="CH507" s="49"/>
      <c r="CI507" s="49"/>
      <c r="CJ507" s="49"/>
      <c r="CK507" s="49"/>
      <c r="CL507" s="49"/>
      <c r="CM507" s="49"/>
      <c r="CN507" s="49"/>
      <c r="CO507" s="49"/>
      <c r="CP507" s="49"/>
      <c r="CQ507" s="49"/>
      <c r="CR507" s="49"/>
      <c r="CS507" s="49"/>
      <c r="CT507" s="49"/>
      <c r="CU507" s="49"/>
      <c r="CV507" s="49"/>
      <c r="CW507" s="49"/>
      <c r="CX507" s="49"/>
      <c r="CY507" s="49"/>
      <c r="CZ507" s="49"/>
      <c r="DA507" s="49"/>
      <c r="DB507" s="49"/>
      <c r="DC507" s="49"/>
    </row>
    <row r="508" spans="1:107" x14ac:dyDescent="0.4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  <c r="CD508" s="49"/>
      <c r="CE508" s="49"/>
      <c r="CF508" s="49"/>
      <c r="CG508" s="49"/>
      <c r="CH508" s="49"/>
      <c r="CI508" s="49"/>
      <c r="CJ508" s="49"/>
      <c r="CK508" s="49"/>
      <c r="CL508" s="49"/>
      <c r="CM508" s="49"/>
      <c r="CN508" s="49"/>
      <c r="CO508" s="49"/>
      <c r="CP508" s="49"/>
      <c r="CQ508" s="49"/>
      <c r="CR508" s="49"/>
      <c r="CS508" s="49"/>
      <c r="CT508" s="49"/>
      <c r="CU508" s="49"/>
      <c r="CV508" s="49"/>
      <c r="CW508" s="49"/>
      <c r="CX508" s="49"/>
      <c r="CY508" s="49"/>
      <c r="CZ508" s="49"/>
      <c r="DA508" s="49"/>
      <c r="DB508" s="49"/>
      <c r="DC508" s="49"/>
    </row>
    <row r="509" spans="1:107" x14ac:dyDescent="0.4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  <c r="CD509" s="49"/>
      <c r="CE509" s="49"/>
      <c r="CF509" s="49"/>
      <c r="CG509" s="49"/>
      <c r="CH509" s="49"/>
      <c r="CI509" s="49"/>
      <c r="CJ509" s="49"/>
      <c r="CK509" s="49"/>
      <c r="CL509" s="49"/>
      <c r="CM509" s="49"/>
      <c r="CN509" s="49"/>
      <c r="CO509" s="49"/>
      <c r="CP509" s="49"/>
      <c r="CQ509" s="49"/>
      <c r="CR509" s="49"/>
      <c r="CS509" s="49"/>
      <c r="CT509" s="49"/>
      <c r="CU509" s="49"/>
      <c r="CV509" s="49"/>
      <c r="CW509" s="49"/>
      <c r="CX509" s="49"/>
      <c r="CY509" s="49"/>
      <c r="CZ509" s="49"/>
      <c r="DA509" s="49"/>
      <c r="DB509" s="49"/>
      <c r="DC509" s="49"/>
    </row>
    <row r="510" spans="1:107" x14ac:dyDescent="0.4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  <c r="CD510" s="49"/>
      <c r="CE510" s="49"/>
      <c r="CF510" s="49"/>
      <c r="CG510" s="49"/>
      <c r="CH510" s="49"/>
      <c r="CI510" s="49"/>
      <c r="CJ510" s="49"/>
      <c r="CK510" s="49"/>
      <c r="CL510" s="49"/>
      <c r="CM510" s="49"/>
      <c r="CN510" s="49"/>
      <c r="CO510" s="49"/>
      <c r="CP510" s="49"/>
      <c r="CQ510" s="49"/>
      <c r="CR510" s="49"/>
      <c r="CS510" s="49"/>
      <c r="CT510" s="49"/>
      <c r="CU510" s="49"/>
      <c r="CV510" s="49"/>
      <c r="CW510" s="49"/>
      <c r="CX510" s="49"/>
      <c r="CY510" s="49"/>
      <c r="CZ510" s="49"/>
      <c r="DA510" s="49"/>
      <c r="DB510" s="49"/>
      <c r="DC510" s="49"/>
    </row>
    <row r="511" spans="1:107" x14ac:dyDescent="0.4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  <c r="CD511" s="49"/>
      <c r="CE511" s="49"/>
      <c r="CF511" s="49"/>
      <c r="CG511" s="49"/>
      <c r="CH511" s="49"/>
      <c r="CI511" s="49"/>
      <c r="CJ511" s="49"/>
      <c r="CK511" s="49"/>
      <c r="CL511" s="49"/>
      <c r="CM511" s="49"/>
      <c r="CN511" s="49"/>
      <c r="CO511" s="49"/>
      <c r="CP511" s="49"/>
      <c r="CQ511" s="49"/>
      <c r="CR511" s="49"/>
      <c r="CS511" s="49"/>
      <c r="CT511" s="49"/>
      <c r="CU511" s="49"/>
      <c r="CV511" s="49"/>
      <c r="CW511" s="49"/>
      <c r="CX511" s="49"/>
      <c r="CY511" s="49"/>
      <c r="CZ511" s="49"/>
      <c r="DA511" s="49"/>
      <c r="DB511" s="49"/>
      <c r="DC511" s="49"/>
    </row>
    <row r="512" spans="1:107" x14ac:dyDescent="0.4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F512" s="49"/>
      <c r="CG512" s="49"/>
      <c r="CH512" s="49"/>
      <c r="CI512" s="49"/>
      <c r="CJ512" s="49"/>
      <c r="CK512" s="49"/>
      <c r="CL512" s="49"/>
      <c r="CM512" s="49"/>
      <c r="CN512" s="49"/>
      <c r="CO512" s="49"/>
      <c r="CP512" s="49"/>
      <c r="CQ512" s="49"/>
      <c r="CR512" s="49"/>
      <c r="CS512" s="49"/>
      <c r="CT512" s="49"/>
      <c r="CU512" s="49"/>
      <c r="CV512" s="49"/>
      <c r="CW512" s="49"/>
      <c r="CX512" s="49"/>
      <c r="CY512" s="49"/>
      <c r="CZ512" s="49"/>
      <c r="DA512" s="49"/>
      <c r="DB512" s="49"/>
      <c r="DC512" s="49"/>
    </row>
    <row r="513" spans="1:107" x14ac:dyDescent="0.4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  <c r="CD513" s="49"/>
      <c r="CE513" s="49"/>
      <c r="CF513" s="49"/>
      <c r="CG513" s="49"/>
      <c r="CH513" s="49"/>
      <c r="CI513" s="49"/>
      <c r="CJ513" s="49"/>
      <c r="CK513" s="49"/>
      <c r="CL513" s="49"/>
      <c r="CM513" s="49"/>
      <c r="CN513" s="49"/>
      <c r="CO513" s="49"/>
      <c r="CP513" s="49"/>
      <c r="CQ513" s="49"/>
      <c r="CR513" s="49"/>
      <c r="CS513" s="49"/>
      <c r="CT513" s="49"/>
      <c r="CU513" s="49"/>
      <c r="CV513" s="49"/>
      <c r="CW513" s="49"/>
      <c r="CX513" s="49"/>
      <c r="CY513" s="49"/>
      <c r="CZ513" s="49"/>
      <c r="DA513" s="49"/>
      <c r="DB513" s="49"/>
      <c r="DC513" s="49"/>
    </row>
    <row r="514" spans="1:107" x14ac:dyDescent="0.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  <c r="CD514" s="49"/>
      <c r="CE514" s="49"/>
      <c r="CF514" s="49"/>
      <c r="CG514" s="49"/>
      <c r="CH514" s="49"/>
      <c r="CI514" s="49"/>
      <c r="CJ514" s="49"/>
      <c r="CK514" s="49"/>
      <c r="CL514" s="49"/>
      <c r="CM514" s="49"/>
      <c r="CN514" s="49"/>
      <c r="CO514" s="49"/>
      <c r="CP514" s="49"/>
      <c r="CQ514" s="49"/>
      <c r="CR514" s="49"/>
      <c r="CS514" s="49"/>
      <c r="CT514" s="49"/>
      <c r="CU514" s="49"/>
      <c r="CV514" s="49"/>
      <c r="CW514" s="49"/>
      <c r="CX514" s="49"/>
      <c r="CY514" s="49"/>
      <c r="CZ514" s="49"/>
      <c r="DA514" s="49"/>
      <c r="DB514" s="49"/>
      <c r="DC514" s="49"/>
    </row>
    <row r="515" spans="1:107" x14ac:dyDescent="0.4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  <c r="CD515" s="49"/>
      <c r="CE515" s="49"/>
      <c r="CF515" s="49"/>
      <c r="CG515" s="49"/>
      <c r="CH515" s="49"/>
      <c r="CI515" s="49"/>
      <c r="CJ515" s="49"/>
      <c r="CK515" s="49"/>
      <c r="CL515" s="49"/>
      <c r="CM515" s="49"/>
      <c r="CN515" s="49"/>
      <c r="CO515" s="49"/>
      <c r="CP515" s="49"/>
      <c r="CQ515" s="49"/>
      <c r="CR515" s="49"/>
      <c r="CS515" s="49"/>
      <c r="CT515" s="49"/>
      <c r="CU515" s="49"/>
      <c r="CV515" s="49"/>
      <c r="CW515" s="49"/>
      <c r="CX515" s="49"/>
      <c r="CY515" s="49"/>
      <c r="CZ515" s="49"/>
      <c r="DA515" s="49"/>
      <c r="DB515" s="49"/>
      <c r="DC515" s="49"/>
    </row>
    <row r="516" spans="1:107" x14ac:dyDescent="0.4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  <c r="CD516" s="49"/>
      <c r="CE516" s="49"/>
      <c r="CF516" s="49"/>
      <c r="CG516" s="49"/>
      <c r="CH516" s="49"/>
      <c r="CI516" s="49"/>
      <c r="CJ516" s="49"/>
      <c r="CK516" s="49"/>
      <c r="CL516" s="49"/>
      <c r="CM516" s="49"/>
      <c r="CN516" s="49"/>
      <c r="CO516" s="49"/>
      <c r="CP516" s="49"/>
      <c r="CQ516" s="49"/>
      <c r="CR516" s="49"/>
      <c r="CS516" s="49"/>
      <c r="CT516" s="49"/>
      <c r="CU516" s="49"/>
      <c r="CV516" s="49"/>
      <c r="CW516" s="49"/>
      <c r="CX516" s="49"/>
      <c r="CY516" s="49"/>
      <c r="CZ516" s="49"/>
      <c r="DA516" s="49"/>
      <c r="DB516" s="49"/>
      <c r="DC516" s="49"/>
    </row>
    <row r="517" spans="1:107" x14ac:dyDescent="0.4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  <c r="CD517" s="49"/>
      <c r="CE517" s="49"/>
      <c r="CF517" s="49"/>
      <c r="CG517" s="49"/>
      <c r="CH517" s="49"/>
      <c r="CI517" s="49"/>
      <c r="CJ517" s="49"/>
      <c r="CK517" s="49"/>
      <c r="CL517" s="49"/>
      <c r="CM517" s="49"/>
      <c r="CN517" s="49"/>
      <c r="CO517" s="49"/>
      <c r="CP517" s="49"/>
      <c r="CQ517" s="49"/>
      <c r="CR517" s="49"/>
      <c r="CS517" s="49"/>
      <c r="CT517" s="49"/>
      <c r="CU517" s="49"/>
      <c r="CV517" s="49"/>
      <c r="CW517" s="49"/>
      <c r="CX517" s="49"/>
      <c r="CY517" s="49"/>
      <c r="CZ517" s="49"/>
      <c r="DA517" s="49"/>
      <c r="DB517" s="49"/>
      <c r="DC517" s="49"/>
    </row>
    <row r="518" spans="1:107" x14ac:dyDescent="0.4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F518" s="49"/>
      <c r="CG518" s="49"/>
      <c r="CH518" s="49"/>
      <c r="CI518" s="49"/>
      <c r="CJ518" s="49"/>
      <c r="CK518" s="49"/>
      <c r="CL518" s="49"/>
      <c r="CM518" s="49"/>
      <c r="CN518" s="49"/>
      <c r="CO518" s="49"/>
      <c r="CP518" s="49"/>
      <c r="CQ518" s="49"/>
      <c r="CR518" s="49"/>
      <c r="CS518" s="49"/>
      <c r="CT518" s="49"/>
      <c r="CU518" s="49"/>
      <c r="CV518" s="49"/>
      <c r="CW518" s="49"/>
      <c r="CX518" s="49"/>
      <c r="CY518" s="49"/>
      <c r="CZ518" s="49"/>
      <c r="DA518" s="49"/>
      <c r="DB518" s="49"/>
      <c r="DC518" s="49"/>
    </row>
    <row r="519" spans="1:107" x14ac:dyDescent="0.4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F519" s="49"/>
      <c r="CG519" s="49"/>
      <c r="CH519" s="49"/>
      <c r="CI519" s="49"/>
      <c r="CJ519" s="49"/>
      <c r="CK519" s="49"/>
      <c r="CL519" s="49"/>
      <c r="CM519" s="49"/>
      <c r="CN519" s="49"/>
      <c r="CO519" s="49"/>
      <c r="CP519" s="49"/>
      <c r="CQ519" s="49"/>
      <c r="CR519" s="49"/>
      <c r="CS519" s="49"/>
      <c r="CT519" s="49"/>
      <c r="CU519" s="49"/>
      <c r="CV519" s="49"/>
      <c r="CW519" s="49"/>
      <c r="CX519" s="49"/>
      <c r="CY519" s="49"/>
      <c r="CZ519" s="49"/>
      <c r="DA519" s="49"/>
      <c r="DB519" s="49"/>
      <c r="DC519" s="49"/>
    </row>
    <row r="520" spans="1:107" x14ac:dyDescent="0.4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  <c r="CD520" s="49"/>
      <c r="CE520" s="49"/>
      <c r="CF520" s="49"/>
      <c r="CG520" s="49"/>
      <c r="CH520" s="49"/>
      <c r="CI520" s="49"/>
      <c r="CJ520" s="49"/>
      <c r="CK520" s="49"/>
      <c r="CL520" s="49"/>
      <c r="CM520" s="49"/>
      <c r="CN520" s="49"/>
      <c r="CO520" s="49"/>
      <c r="CP520" s="49"/>
      <c r="CQ520" s="49"/>
      <c r="CR520" s="49"/>
      <c r="CS520" s="49"/>
      <c r="CT520" s="49"/>
      <c r="CU520" s="49"/>
      <c r="CV520" s="49"/>
      <c r="CW520" s="49"/>
      <c r="CX520" s="49"/>
      <c r="CY520" s="49"/>
      <c r="CZ520" s="49"/>
      <c r="DA520" s="49"/>
      <c r="DB520" s="49"/>
      <c r="DC520" s="49"/>
    </row>
    <row r="521" spans="1:107" x14ac:dyDescent="0.4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  <c r="CD521" s="49"/>
      <c r="CE521" s="49"/>
      <c r="CF521" s="49"/>
      <c r="CG521" s="49"/>
      <c r="CH521" s="49"/>
      <c r="CI521" s="49"/>
      <c r="CJ521" s="49"/>
      <c r="CK521" s="49"/>
      <c r="CL521" s="49"/>
      <c r="CM521" s="49"/>
      <c r="CN521" s="49"/>
      <c r="CO521" s="49"/>
      <c r="CP521" s="49"/>
      <c r="CQ521" s="49"/>
      <c r="CR521" s="49"/>
      <c r="CS521" s="49"/>
      <c r="CT521" s="49"/>
      <c r="CU521" s="49"/>
      <c r="CV521" s="49"/>
      <c r="CW521" s="49"/>
      <c r="CX521" s="49"/>
      <c r="CY521" s="49"/>
      <c r="CZ521" s="49"/>
      <c r="DA521" s="49"/>
      <c r="DB521" s="49"/>
      <c r="DC521" s="49"/>
    </row>
    <row r="522" spans="1:107" x14ac:dyDescent="0.4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F522" s="49"/>
      <c r="CG522" s="49"/>
      <c r="CH522" s="49"/>
      <c r="CI522" s="49"/>
      <c r="CJ522" s="49"/>
      <c r="CK522" s="49"/>
      <c r="CL522" s="49"/>
      <c r="CM522" s="49"/>
      <c r="CN522" s="49"/>
      <c r="CO522" s="49"/>
      <c r="CP522" s="49"/>
      <c r="CQ522" s="49"/>
      <c r="CR522" s="49"/>
      <c r="CS522" s="49"/>
      <c r="CT522" s="49"/>
      <c r="CU522" s="49"/>
      <c r="CV522" s="49"/>
      <c r="CW522" s="49"/>
      <c r="CX522" s="49"/>
      <c r="CY522" s="49"/>
      <c r="CZ522" s="49"/>
      <c r="DA522" s="49"/>
      <c r="DB522" s="49"/>
      <c r="DC522" s="49"/>
    </row>
    <row r="523" spans="1:107" x14ac:dyDescent="0.4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  <c r="CD523" s="49"/>
      <c r="CE523" s="49"/>
      <c r="CF523" s="49"/>
      <c r="CG523" s="49"/>
      <c r="CH523" s="49"/>
      <c r="CI523" s="49"/>
      <c r="CJ523" s="49"/>
      <c r="CK523" s="49"/>
      <c r="CL523" s="49"/>
      <c r="CM523" s="49"/>
      <c r="CN523" s="49"/>
      <c r="CO523" s="49"/>
      <c r="CP523" s="49"/>
      <c r="CQ523" s="49"/>
      <c r="CR523" s="49"/>
      <c r="CS523" s="49"/>
      <c r="CT523" s="49"/>
      <c r="CU523" s="49"/>
      <c r="CV523" s="49"/>
      <c r="CW523" s="49"/>
      <c r="CX523" s="49"/>
      <c r="CY523" s="49"/>
      <c r="CZ523" s="49"/>
      <c r="DA523" s="49"/>
      <c r="DB523" s="49"/>
      <c r="DC523" s="49"/>
    </row>
    <row r="524" spans="1:107" x14ac:dyDescent="0.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F524" s="49"/>
      <c r="CG524" s="49"/>
      <c r="CH524" s="49"/>
      <c r="CI524" s="49"/>
      <c r="CJ524" s="49"/>
      <c r="CK524" s="49"/>
      <c r="CL524" s="49"/>
      <c r="CM524" s="49"/>
      <c r="CN524" s="49"/>
      <c r="CO524" s="49"/>
      <c r="CP524" s="49"/>
      <c r="CQ524" s="49"/>
      <c r="CR524" s="49"/>
      <c r="CS524" s="49"/>
      <c r="CT524" s="49"/>
      <c r="CU524" s="49"/>
      <c r="CV524" s="49"/>
      <c r="CW524" s="49"/>
      <c r="CX524" s="49"/>
      <c r="CY524" s="49"/>
      <c r="CZ524" s="49"/>
      <c r="DA524" s="49"/>
      <c r="DB524" s="49"/>
      <c r="DC524" s="49"/>
    </row>
    <row r="525" spans="1:107" x14ac:dyDescent="0.4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  <c r="CD525" s="49"/>
      <c r="CE525" s="49"/>
      <c r="CF525" s="49"/>
      <c r="CG525" s="49"/>
      <c r="CH525" s="49"/>
      <c r="CI525" s="49"/>
      <c r="CJ525" s="49"/>
      <c r="CK525" s="49"/>
      <c r="CL525" s="49"/>
      <c r="CM525" s="49"/>
      <c r="CN525" s="49"/>
      <c r="CO525" s="49"/>
      <c r="CP525" s="49"/>
      <c r="CQ525" s="49"/>
      <c r="CR525" s="49"/>
      <c r="CS525" s="49"/>
      <c r="CT525" s="49"/>
      <c r="CU525" s="49"/>
      <c r="CV525" s="49"/>
      <c r="CW525" s="49"/>
      <c r="CX525" s="49"/>
      <c r="CY525" s="49"/>
      <c r="CZ525" s="49"/>
      <c r="DA525" s="49"/>
      <c r="DB525" s="49"/>
      <c r="DC525" s="49"/>
    </row>
    <row r="526" spans="1:107" x14ac:dyDescent="0.4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F526" s="49"/>
      <c r="CG526" s="49"/>
      <c r="CH526" s="49"/>
      <c r="CI526" s="49"/>
      <c r="CJ526" s="49"/>
      <c r="CK526" s="49"/>
      <c r="CL526" s="49"/>
      <c r="CM526" s="49"/>
      <c r="CN526" s="49"/>
      <c r="CO526" s="49"/>
      <c r="CP526" s="49"/>
      <c r="CQ526" s="49"/>
      <c r="CR526" s="49"/>
      <c r="CS526" s="49"/>
      <c r="CT526" s="49"/>
      <c r="CU526" s="49"/>
      <c r="CV526" s="49"/>
      <c r="CW526" s="49"/>
      <c r="CX526" s="49"/>
      <c r="CY526" s="49"/>
      <c r="CZ526" s="49"/>
      <c r="DA526" s="49"/>
      <c r="DB526" s="49"/>
      <c r="DC526" s="49"/>
    </row>
    <row r="527" spans="1:107" x14ac:dyDescent="0.4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  <c r="CP527" s="49"/>
      <c r="CQ527" s="49"/>
      <c r="CR527" s="49"/>
      <c r="CS527" s="49"/>
      <c r="CT527" s="49"/>
      <c r="CU527" s="49"/>
      <c r="CV527" s="49"/>
      <c r="CW527" s="49"/>
      <c r="CX527" s="49"/>
      <c r="CY527" s="49"/>
      <c r="CZ527" s="49"/>
      <c r="DA527" s="49"/>
      <c r="DB527" s="49"/>
      <c r="DC527" s="49"/>
    </row>
    <row r="528" spans="1:107" x14ac:dyDescent="0.4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  <c r="CP528" s="49"/>
      <c r="CQ528" s="49"/>
      <c r="CR528" s="49"/>
      <c r="CS528" s="49"/>
      <c r="CT528" s="49"/>
      <c r="CU528" s="49"/>
      <c r="CV528" s="49"/>
      <c r="CW528" s="49"/>
      <c r="CX528" s="49"/>
      <c r="CY528" s="49"/>
      <c r="CZ528" s="49"/>
      <c r="DA528" s="49"/>
      <c r="DB528" s="49"/>
      <c r="DC528" s="49"/>
    </row>
    <row r="529" spans="1:107" x14ac:dyDescent="0.4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F529" s="49"/>
      <c r="CG529" s="49"/>
      <c r="CH529" s="49"/>
      <c r="CI529" s="49"/>
      <c r="CJ529" s="49"/>
      <c r="CK529" s="49"/>
      <c r="CL529" s="49"/>
      <c r="CM529" s="49"/>
      <c r="CN529" s="49"/>
      <c r="CO529" s="49"/>
      <c r="CP529" s="49"/>
      <c r="CQ529" s="49"/>
      <c r="CR529" s="49"/>
      <c r="CS529" s="49"/>
      <c r="CT529" s="49"/>
      <c r="CU529" s="49"/>
      <c r="CV529" s="49"/>
      <c r="CW529" s="49"/>
      <c r="CX529" s="49"/>
      <c r="CY529" s="49"/>
      <c r="CZ529" s="49"/>
      <c r="DA529" s="49"/>
      <c r="DB529" s="49"/>
      <c r="DC529" s="49"/>
    </row>
    <row r="530" spans="1:107" x14ac:dyDescent="0.4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  <c r="CD530" s="49"/>
      <c r="CE530" s="49"/>
      <c r="CF530" s="49"/>
      <c r="CG530" s="49"/>
      <c r="CH530" s="49"/>
      <c r="CI530" s="49"/>
      <c r="CJ530" s="49"/>
      <c r="CK530" s="49"/>
      <c r="CL530" s="49"/>
      <c r="CM530" s="49"/>
      <c r="CN530" s="49"/>
      <c r="CO530" s="49"/>
      <c r="CP530" s="49"/>
      <c r="CQ530" s="49"/>
      <c r="CR530" s="49"/>
      <c r="CS530" s="49"/>
      <c r="CT530" s="49"/>
      <c r="CU530" s="49"/>
      <c r="CV530" s="49"/>
      <c r="CW530" s="49"/>
      <c r="CX530" s="49"/>
      <c r="CY530" s="49"/>
      <c r="CZ530" s="49"/>
      <c r="DA530" s="49"/>
      <c r="DB530" s="49"/>
      <c r="DC530" s="49"/>
    </row>
    <row r="531" spans="1:107" x14ac:dyDescent="0.4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  <c r="CD531" s="49"/>
      <c r="CE531" s="49"/>
      <c r="CF531" s="49"/>
      <c r="CG531" s="49"/>
      <c r="CH531" s="49"/>
      <c r="CI531" s="49"/>
      <c r="CJ531" s="49"/>
      <c r="CK531" s="49"/>
      <c r="CL531" s="49"/>
      <c r="CM531" s="49"/>
      <c r="CN531" s="49"/>
      <c r="CO531" s="49"/>
      <c r="CP531" s="49"/>
      <c r="CQ531" s="49"/>
      <c r="CR531" s="49"/>
      <c r="CS531" s="49"/>
      <c r="CT531" s="49"/>
      <c r="CU531" s="49"/>
      <c r="CV531" s="49"/>
      <c r="CW531" s="49"/>
      <c r="CX531" s="49"/>
      <c r="CY531" s="49"/>
      <c r="CZ531" s="49"/>
      <c r="DA531" s="49"/>
      <c r="DB531" s="49"/>
      <c r="DC531" s="49"/>
    </row>
    <row r="532" spans="1:107" x14ac:dyDescent="0.4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F532" s="49"/>
      <c r="CG532" s="49"/>
      <c r="CH532" s="49"/>
      <c r="CI532" s="49"/>
      <c r="CJ532" s="49"/>
      <c r="CK532" s="49"/>
      <c r="CL532" s="49"/>
      <c r="CM532" s="49"/>
      <c r="CN532" s="49"/>
      <c r="CO532" s="49"/>
      <c r="CP532" s="49"/>
      <c r="CQ532" s="49"/>
      <c r="CR532" s="49"/>
      <c r="CS532" s="49"/>
      <c r="CT532" s="49"/>
      <c r="CU532" s="49"/>
      <c r="CV532" s="49"/>
      <c r="CW532" s="49"/>
      <c r="CX532" s="49"/>
      <c r="CY532" s="49"/>
      <c r="CZ532" s="49"/>
      <c r="DA532" s="49"/>
      <c r="DB532" s="49"/>
      <c r="DC532" s="49"/>
    </row>
    <row r="533" spans="1:107" x14ac:dyDescent="0.4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F533" s="49"/>
      <c r="CG533" s="49"/>
      <c r="CH533" s="49"/>
      <c r="CI533" s="49"/>
      <c r="CJ533" s="49"/>
      <c r="CK533" s="49"/>
      <c r="CL533" s="49"/>
      <c r="CM533" s="49"/>
      <c r="CN533" s="49"/>
      <c r="CO533" s="49"/>
      <c r="CP533" s="49"/>
      <c r="CQ533" s="49"/>
      <c r="CR533" s="49"/>
      <c r="CS533" s="49"/>
      <c r="CT533" s="49"/>
      <c r="CU533" s="49"/>
      <c r="CV533" s="49"/>
      <c r="CW533" s="49"/>
      <c r="CX533" s="49"/>
      <c r="CY533" s="49"/>
      <c r="CZ533" s="49"/>
      <c r="DA533" s="49"/>
      <c r="DB533" s="49"/>
      <c r="DC533" s="49"/>
    </row>
    <row r="534" spans="1:107" x14ac:dyDescent="0.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  <c r="CD534" s="49"/>
      <c r="CE534" s="49"/>
      <c r="CF534" s="49"/>
      <c r="CG534" s="49"/>
      <c r="CH534" s="49"/>
      <c r="CI534" s="49"/>
      <c r="CJ534" s="49"/>
      <c r="CK534" s="49"/>
      <c r="CL534" s="49"/>
      <c r="CM534" s="49"/>
      <c r="CN534" s="49"/>
      <c r="CO534" s="49"/>
      <c r="CP534" s="49"/>
      <c r="CQ534" s="49"/>
      <c r="CR534" s="49"/>
      <c r="CS534" s="49"/>
      <c r="CT534" s="49"/>
      <c r="CU534" s="49"/>
      <c r="CV534" s="49"/>
      <c r="CW534" s="49"/>
      <c r="CX534" s="49"/>
      <c r="CY534" s="49"/>
      <c r="CZ534" s="49"/>
      <c r="DA534" s="49"/>
      <c r="DB534" s="49"/>
      <c r="DC534" s="49"/>
    </row>
    <row r="535" spans="1:107" x14ac:dyDescent="0.4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F535" s="49"/>
      <c r="CG535" s="49"/>
      <c r="CH535" s="49"/>
      <c r="CI535" s="49"/>
      <c r="CJ535" s="49"/>
      <c r="CK535" s="49"/>
      <c r="CL535" s="49"/>
      <c r="CM535" s="49"/>
      <c r="CN535" s="49"/>
      <c r="CO535" s="49"/>
      <c r="CP535" s="49"/>
      <c r="CQ535" s="49"/>
      <c r="CR535" s="49"/>
      <c r="CS535" s="49"/>
      <c r="CT535" s="49"/>
      <c r="CU535" s="49"/>
      <c r="CV535" s="49"/>
      <c r="CW535" s="49"/>
      <c r="CX535" s="49"/>
      <c r="CY535" s="49"/>
      <c r="CZ535" s="49"/>
      <c r="DA535" s="49"/>
      <c r="DB535" s="49"/>
      <c r="DC535" s="49"/>
    </row>
    <row r="536" spans="1:107" x14ac:dyDescent="0.4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F536" s="49"/>
      <c r="CG536" s="49"/>
      <c r="CH536" s="49"/>
      <c r="CI536" s="49"/>
      <c r="CJ536" s="49"/>
      <c r="CK536" s="49"/>
      <c r="CL536" s="49"/>
      <c r="CM536" s="49"/>
      <c r="CN536" s="49"/>
      <c r="CO536" s="49"/>
      <c r="CP536" s="49"/>
      <c r="CQ536" s="49"/>
      <c r="CR536" s="49"/>
      <c r="CS536" s="49"/>
      <c r="CT536" s="49"/>
      <c r="CU536" s="49"/>
      <c r="CV536" s="49"/>
      <c r="CW536" s="49"/>
      <c r="CX536" s="49"/>
      <c r="CY536" s="49"/>
      <c r="CZ536" s="49"/>
      <c r="DA536" s="49"/>
      <c r="DB536" s="49"/>
      <c r="DC536" s="49"/>
    </row>
    <row r="537" spans="1:107" x14ac:dyDescent="0.4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F537" s="49"/>
      <c r="CG537" s="49"/>
      <c r="CH537" s="49"/>
      <c r="CI537" s="49"/>
      <c r="CJ537" s="49"/>
      <c r="CK537" s="49"/>
      <c r="CL537" s="49"/>
      <c r="CM537" s="49"/>
      <c r="CN537" s="49"/>
      <c r="CO537" s="49"/>
      <c r="CP537" s="49"/>
      <c r="CQ537" s="49"/>
      <c r="CR537" s="49"/>
      <c r="CS537" s="49"/>
      <c r="CT537" s="49"/>
      <c r="CU537" s="49"/>
      <c r="CV537" s="49"/>
      <c r="CW537" s="49"/>
      <c r="CX537" s="49"/>
      <c r="CY537" s="49"/>
      <c r="CZ537" s="49"/>
      <c r="DA537" s="49"/>
      <c r="DB537" s="49"/>
      <c r="DC537" s="49"/>
    </row>
    <row r="538" spans="1:107" x14ac:dyDescent="0.4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  <c r="CP538" s="49"/>
      <c r="CQ538" s="49"/>
      <c r="CR538" s="49"/>
      <c r="CS538" s="49"/>
      <c r="CT538" s="49"/>
      <c r="CU538" s="49"/>
      <c r="CV538" s="49"/>
      <c r="CW538" s="49"/>
      <c r="CX538" s="49"/>
      <c r="CY538" s="49"/>
      <c r="CZ538" s="49"/>
      <c r="DA538" s="49"/>
      <c r="DB538" s="49"/>
      <c r="DC538" s="49"/>
    </row>
    <row r="539" spans="1:107" x14ac:dyDescent="0.4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  <c r="CP539" s="49"/>
      <c r="CQ539" s="49"/>
      <c r="CR539" s="49"/>
      <c r="CS539" s="49"/>
      <c r="CT539" s="49"/>
      <c r="CU539" s="49"/>
      <c r="CV539" s="49"/>
      <c r="CW539" s="49"/>
      <c r="CX539" s="49"/>
      <c r="CY539" s="49"/>
      <c r="CZ539" s="49"/>
      <c r="DA539" s="49"/>
      <c r="DB539" s="49"/>
      <c r="DC539" s="49"/>
    </row>
    <row r="540" spans="1:107" x14ac:dyDescent="0.4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F540" s="49"/>
      <c r="CG540" s="49"/>
      <c r="CH540" s="49"/>
      <c r="CI540" s="49"/>
      <c r="CJ540" s="49"/>
      <c r="CK540" s="49"/>
      <c r="CL540" s="49"/>
      <c r="CM540" s="49"/>
      <c r="CN540" s="49"/>
      <c r="CO540" s="49"/>
      <c r="CP540" s="49"/>
      <c r="CQ540" s="49"/>
      <c r="CR540" s="49"/>
      <c r="CS540" s="49"/>
      <c r="CT540" s="49"/>
      <c r="CU540" s="49"/>
      <c r="CV540" s="49"/>
      <c r="CW540" s="49"/>
      <c r="CX540" s="49"/>
      <c r="CY540" s="49"/>
      <c r="CZ540" s="49"/>
      <c r="DA540" s="49"/>
      <c r="DB540" s="49"/>
      <c r="DC540" s="49"/>
    </row>
    <row r="541" spans="1:107" x14ac:dyDescent="0.4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  <c r="CD541" s="49"/>
      <c r="CE541" s="49"/>
      <c r="CF541" s="49"/>
      <c r="CG541" s="49"/>
      <c r="CH541" s="49"/>
      <c r="CI541" s="49"/>
      <c r="CJ541" s="49"/>
      <c r="CK541" s="49"/>
      <c r="CL541" s="49"/>
      <c r="CM541" s="49"/>
      <c r="CN541" s="49"/>
      <c r="CO541" s="49"/>
      <c r="CP541" s="49"/>
      <c r="CQ541" s="49"/>
      <c r="CR541" s="49"/>
      <c r="CS541" s="49"/>
      <c r="CT541" s="49"/>
      <c r="CU541" s="49"/>
      <c r="CV541" s="49"/>
      <c r="CW541" s="49"/>
      <c r="CX541" s="49"/>
      <c r="CY541" s="49"/>
      <c r="CZ541" s="49"/>
      <c r="DA541" s="49"/>
      <c r="DB541" s="49"/>
      <c r="DC541" s="49"/>
    </row>
    <row r="542" spans="1:107" x14ac:dyDescent="0.4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F542" s="49"/>
      <c r="CG542" s="49"/>
      <c r="CH542" s="49"/>
      <c r="CI542" s="49"/>
      <c r="CJ542" s="49"/>
      <c r="CK542" s="49"/>
      <c r="CL542" s="49"/>
      <c r="CM542" s="49"/>
      <c r="CN542" s="49"/>
      <c r="CO542" s="49"/>
      <c r="CP542" s="49"/>
      <c r="CQ542" s="49"/>
      <c r="CR542" s="49"/>
      <c r="CS542" s="49"/>
      <c r="CT542" s="49"/>
      <c r="CU542" s="49"/>
      <c r="CV542" s="49"/>
      <c r="CW542" s="49"/>
      <c r="CX542" s="49"/>
      <c r="CY542" s="49"/>
      <c r="CZ542" s="49"/>
      <c r="DA542" s="49"/>
      <c r="DB542" s="49"/>
      <c r="DC542" s="49"/>
    </row>
    <row r="543" spans="1:107" x14ac:dyDescent="0.4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F543" s="49"/>
      <c r="CG543" s="49"/>
      <c r="CH543" s="49"/>
      <c r="CI543" s="49"/>
      <c r="CJ543" s="49"/>
      <c r="CK543" s="49"/>
      <c r="CL543" s="49"/>
      <c r="CM543" s="49"/>
      <c r="CN543" s="49"/>
      <c r="CO543" s="49"/>
      <c r="CP543" s="49"/>
      <c r="CQ543" s="49"/>
      <c r="CR543" s="49"/>
      <c r="CS543" s="49"/>
      <c r="CT543" s="49"/>
      <c r="CU543" s="49"/>
      <c r="CV543" s="49"/>
      <c r="CW543" s="49"/>
      <c r="CX543" s="49"/>
      <c r="CY543" s="49"/>
      <c r="CZ543" s="49"/>
      <c r="DA543" s="49"/>
      <c r="DB543" s="49"/>
      <c r="DC543" s="49"/>
    </row>
    <row r="544" spans="1:107" x14ac:dyDescent="0.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F544" s="49"/>
      <c r="CG544" s="49"/>
      <c r="CH544" s="49"/>
      <c r="CI544" s="49"/>
      <c r="CJ544" s="49"/>
      <c r="CK544" s="49"/>
      <c r="CL544" s="49"/>
      <c r="CM544" s="49"/>
      <c r="CN544" s="49"/>
      <c r="CO544" s="49"/>
      <c r="CP544" s="49"/>
      <c r="CQ544" s="49"/>
      <c r="CR544" s="49"/>
      <c r="CS544" s="49"/>
      <c r="CT544" s="49"/>
      <c r="CU544" s="49"/>
      <c r="CV544" s="49"/>
      <c r="CW544" s="49"/>
      <c r="CX544" s="49"/>
      <c r="CY544" s="49"/>
      <c r="CZ544" s="49"/>
      <c r="DA544" s="49"/>
      <c r="DB544" s="49"/>
      <c r="DC544" s="49"/>
    </row>
    <row r="545" spans="1:107" x14ac:dyDescent="0.4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F545" s="49"/>
      <c r="CG545" s="49"/>
      <c r="CH545" s="49"/>
      <c r="CI545" s="49"/>
      <c r="CJ545" s="49"/>
      <c r="CK545" s="49"/>
      <c r="CL545" s="49"/>
      <c r="CM545" s="49"/>
      <c r="CN545" s="49"/>
      <c r="CO545" s="49"/>
      <c r="CP545" s="49"/>
      <c r="CQ545" s="49"/>
      <c r="CR545" s="49"/>
      <c r="CS545" s="49"/>
      <c r="CT545" s="49"/>
      <c r="CU545" s="49"/>
      <c r="CV545" s="49"/>
      <c r="CW545" s="49"/>
      <c r="CX545" s="49"/>
      <c r="CY545" s="49"/>
      <c r="CZ545" s="49"/>
      <c r="DA545" s="49"/>
      <c r="DB545" s="49"/>
      <c r="DC545" s="49"/>
    </row>
    <row r="546" spans="1:107" x14ac:dyDescent="0.4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F546" s="49"/>
      <c r="CG546" s="49"/>
      <c r="CH546" s="49"/>
      <c r="CI546" s="49"/>
      <c r="CJ546" s="49"/>
      <c r="CK546" s="49"/>
      <c r="CL546" s="49"/>
      <c r="CM546" s="49"/>
      <c r="CN546" s="49"/>
      <c r="CO546" s="49"/>
      <c r="CP546" s="49"/>
      <c r="CQ546" s="49"/>
      <c r="CR546" s="49"/>
      <c r="CS546" s="49"/>
      <c r="CT546" s="49"/>
      <c r="CU546" s="49"/>
      <c r="CV546" s="49"/>
      <c r="CW546" s="49"/>
      <c r="CX546" s="49"/>
      <c r="CY546" s="49"/>
      <c r="CZ546" s="49"/>
      <c r="DA546" s="49"/>
      <c r="DB546" s="49"/>
      <c r="DC546" s="49"/>
    </row>
    <row r="547" spans="1:107" x14ac:dyDescent="0.4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F547" s="49"/>
      <c r="CG547" s="49"/>
      <c r="CH547" s="49"/>
      <c r="CI547" s="49"/>
      <c r="CJ547" s="49"/>
      <c r="CK547" s="49"/>
      <c r="CL547" s="49"/>
      <c r="CM547" s="49"/>
      <c r="CN547" s="49"/>
      <c r="CO547" s="49"/>
      <c r="CP547" s="49"/>
      <c r="CQ547" s="49"/>
      <c r="CR547" s="49"/>
      <c r="CS547" s="49"/>
      <c r="CT547" s="49"/>
      <c r="CU547" s="49"/>
      <c r="CV547" s="49"/>
      <c r="CW547" s="49"/>
      <c r="CX547" s="49"/>
      <c r="CY547" s="49"/>
      <c r="CZ547" s="49"/>
      <c r="DA547" s="49"/>
      <c r="DB547" s="49"/>
      <c r="DC547" s="49"/>
    </row>
    <row r="548" spans="1:107" x14ac:dyDescent="0.4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</row>
    <row r="549" spans="1:107" x14ac:dyDescent="0.4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</row>
    <row r="550" spans="1:107" x14ac:dyDescent="0.4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</row>
    <row r="551" spans="1:107" x14ac:dyDescent="0.4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</row>
    <row r="552" spans="1:107" x14ac:dyDescent="0.4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</row>
    <row r="553" spans="1:107" x14ac:dyDescent="0.4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</row>
    <row r="554" spans="1:107" x14ac:dyDescent="0.4">
      <c r="S554" s="49"/>
      <c r="T554" s="49"/>
      <c r="U554" s="49"/>
      <c r="V554" s="49"/>
      <c r="W554" s="49"/>
    </row>
  </sheetData>
  <mergeCells count="1">
    <mergeCell ref="A5:R5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/>
  </sheetViews>
  <sheetFormatPr defaultRowHeight="13.15" x14ac:dyDescent="0.4"/>
  <cols>
    <col min="1" max="1" width="12.85546875" customWidth="1"/>
    <col min="2" max="8" width="11.85546875" customWidth="1"/>
    <col min="9" max="9" width="12.85546875" customWidth="1"/>
    <col min="10" max="20" width="11.85546875" customWidth="1"/>
  </cols>
  <sheetData>
    <row r="1" spans="1:14" ht="13.5" thickTop="1" x14ac:dyDescent="0.4">
      <c r="A1" s="44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45"/>
    </row>
    <row r="2" spans="1:14" ht="13.5" thickBot="1" x14ac:dyDescent="0.45">
      <c r="A2" s="46"/>
      <c r="B2" s="47" t="s">
        <v>1</v>
      </c>
      <c r="C2" s="47" t="s">
        <v>15</v>
      </c>
      <c r="D2" s="47" t="s">
        <v>4</v>
      </c>
      <c r="E2" s="47" t="s">
        <v>7</v>
      </c>
      <c r="F2" s="47" t="s">
        <v>10</v>
      </c>
      <c r="G2" s="47" t="s">
        <v>2</v>
      </c>
      <c r="H2" s="47" t="s">
        <v>0</v>
      </c>
      <c r="I2" s="47" t="s">
        <v>23</v>
      </c>
      <c r="J2" s="47" t="s">
        <v>11</v>
      </c>
      <c r="K2" s="47" t="s">
        <v>14</v>
      </c>
      <c r="L2" s="47" t="s">
        <v>8</v>
      </c>
      <c r="M2" s="47" t="s">
        <v>9</v>
      </c>
      <c r="N2" s="48" t="s">
        <v>3</v>
      </c>
    </row>
    <row r="3" spans="1:14" ht="13.5" thickTop="1" x14ac:dyDescent="0.4">
      <c r="A3">
        <v>1979</v>
      </c>
      <c r="B3" s="1">
        <v>62.4</v>
      </c>
      <c r="C3" s="1">
        <v>54.2</v>
      </c>
      <c r="D3" s="18">
        <v>60.7</v>
      </c>
      <c r="E3" s="18">
        <v>74.900000000000006</v>
      </c>
      <c r="F3" s="18">
        <v>77.3</v>
      </c>
      <c r="G3" s="18">
        <v>53.2</v>
      </c>
      <c r="H3" s="18">
        <v>96.9</v>
      </c>
      <c r="I3" s="18">
        <v>71.2</v>
      </c>
      <c r="J3" s="18">
        <v>70.3</v>
      </c>
      <c r="K3" s="18">
        <v>71.8</v>
      </c>
      <c r="L3" s="18">
        <v>88.9</v>
      </c>
      <c r="M3" s="19">
        <v>84.2</v>
      </c>
      <c r="N3" s="2">
        <v>54.7</v>
      </c>
    </row>
    <row r="4" spans="1:14" x14ac:dyDescent="0.4">
      <c r="A4">
        <f t="shared" ref="A4:A33" si="0">A3+1</f>
        <v>1980</v>
      </c>
      <c r="B4" s="1">
        <v>63.45</v>
      </c>
      <c r="C4" s="1">
        <v>53.9</v>
      </c>
      <c r="D4" s="18">
        <v>59.45</v>
      </c>
      <c r="E4" s="18">
        <v>75.5</v>
      </c>
      <c r="F4" s="18">
        <v>77.800000000000011</v>
      </c>
      <c r="G4" s="18">
        <v>54.8</v>
      </c>
      <c r="H4" s="18">
        <v>95.3</v>
      </c>
      <c r="I4" s="18">
        <v>60.9</v>
      </c>
      <c r="J4" s="18">
        <v>72.45</v>
      </c>
      <c r="K4" s="18">
        <v>72.400000000000006</v>
      </c>
      <c r="L4" s="18">
        <v>88.55</v>
      </c>
      <c r="M4" s="19">
        <v>85.15</v>
      </c>
      <c r="N4" s="2">
        <v>53.3</v>
      </c>
    </row>
    <row r="5" spans="1:14" x14ac:dyDescent="0.4">
      <c r="A5">
        <f t="shared" si="0"/>
        <v>1981</v>
      </c>
      <c r="B5" s="1">
        <v>59.9</v>
      </c>
      <c r="C5" s="25">
        <v>54.6</v>
      </c>
      <c r="D5" s="18">
        <v>58.4</v>
      </c>
      <c r="E5" s="18">
        <v>77</v>
      </c>
      <c r="F5" s="18">
        <v>76.8</v>
      </c>
      <c r="G5" s="18">
        <v>57.25</v>
      </c>
      <c r="H5" s="18">
        <v>95.45</v>
      </c>
      <c r="I5" s="18">
        <v>56.25</v>
      </c>
      <c r="J5" s="18">
        <v>73.25</v>
      </c>
      <c r="K5" s="18">
        <v>70.2</v>
      </c>
      <c r="L5" s="18">
        <v>88.95</v>
      </c>
      <c r="M5" s="19">
        <v>82.75</v>
      </c>
      <c r="N5" s="2">
        <v>51.95</v>
      </c>
    </row>
    <row r="6" spans="1:14" x14ac:dyDescent="0.4">
      <c r="A6">
        <f t="shared" si="0"/>
        <v>1982</v>
      </c>
      <c r="B6" s="1">
        <v>43.6</v>
      </c>
      <c r="C6" s="1">
        <v>50.75</v>
      </c>
      <c r="D6" s="18">
        <v>55.7</v>
      </c>
      <c r="E6" s="18">
        <v>75.05</v>
      </c>
      <c r="F6" s="18">
        <v>75.2</v>
      </c>
      <c r="G6" s="18">
        <v>56.15</v>
      </c>
      <c r="H6" s="18">
        <v>95.85</v>
      </c>
      <c r="I6" s="18">
        <v>57.05</v>
      </c>
      <c r="J6" s="18">
        <v>72.3</v>
      </c>
      <c r="K6" s="18">
        <v>58.8</v>
      </c>
      <c r="L6" s="18">
        <v>86.95</v>
      </c>
      <c r="M6" s="19">
        <v>79.3</v>
      </c>
      <c r="N6" s="2">
        <v>50.95</v>
      </c>
    </row>
    <row r="7" spans="1:14" x14ac:dyDescent="0.4">
      <c r="A7">
        <f t="shared" si="0"/>
        <v>1983</v>
      </c>
      <c r="B7" s="1">
        <v>29.2</v>
      </c>
      <c r="C7" s="1">
        <v>38.4</v>
      </c>
      <c r="D7" s="18">
        <v>53.25</v>
      </c>
      <c r="E7" s="18">
        <v>74.400000000000006</v>
      </c>
      <c r="F7" s="18">
        <v>71.699999999999989</v>
      </c>
      <c r="G7" s="18">
        <v>52.8</v>
      </c>
      <c r="H7" s="18">
        <v>95.1</v>
      </c>
      <c r="I7" s="18">
        <v>56.4</v>
      </c>
      <c r="J7" s="18">
        <v>69.900000000000006</v>
      </c>
      <c r="K7" s="18">
        <v>35.4</v>
      </c>
      <c r="L7" s="18">
        <v>85.95</v>
      </c>
      <c r="M7" s="19">
        <v>76.849999999999994</v>
      </c>
      <c r="N7" s="2">
        <v>51.7</v>
      </c>
    </row>
    <row r="8" spans="1:14" x14ac:dyDescent="0.4">
      <c r="A8">
        <f t="shared" si="0"/>
        <v>1984</v>
      </c>
      <c r="B8" s="1">
        <v>24.1</v>
      </c>
      <c r="C8" s="1">
        <v>26.85</v>
      </c>
      <c r="D8" s="18">
        <v>47</v>
      </c>
      <c r="E8" s="18">
        <v>75.05</v>
      </c>
      <c r="F8" s="18">
        <v>64.949999999999989</v>
      </c>
      <c r="G8" s="18">
        <v>49.7</v>
      </c>
      <c r="H8" s="18">
        <v>95.05</v>
      </c>
      <c r="I8" s="18">
        <v>55.7</v>
      </c>
      <c r="J8" s="18">
        <v>67.3</v>
      </c>
      <c r="K8" s="18">
        <v>37.15</v>
      </c>
      <c r="L8" s="26">
        <v>86.25</v>
      </c>
      <c r="M8" s="19">
        <v>77.25</v>
      </c>
      <c r="N8" s="2">
        <v>52.85</v>
      </c>
    </row>
    <row r="9" spans="1:14" x14ac:dyDescent="0.4">
      <c r="A9">
        <f t="shared" si="0"/>
        <v>1985</v>
      </c>
      <c r="B9" s="1">
        <v>21.5</v>
      </c>
      <c r="C9" s="24">
        <v>24.15</v>
      </c>
      <c r="D9" s="18">
        <v>39.799999999999997</v>
      </c>
      <c r="E9" s="18">
        <v>77.25</v>
      </c>
      <c r="F9" s="18">
        <v>66.550000000000011</v>
      </c>
      <c r="G9" s="18">
        <v>49.45</v>
      </c>
      <c r="H9" s="18">
        <v>95.1</v>
      </c>
      <c r="I9" s="18">
        <v>57.6</v>
      </c>
      <c r="J9" s="18">
        <v>65.099999999999994</v>
      </c>
      <c r="K9" s="18">
        <v>39.15</v>
      </c>
      <c r="L9" s="18">
        <v>86.15</v>
      </c>
      <c r="M9" s="19">
        <v>78.55</v>
      </c>
      <c r="N9" s="2">
        <v>52.05</v>
      </c>
    </row>
    <row r="10" spans="1:14" x14ac:dyDescent="0.4">
      <c r="A10">
        <f t="shared" si="0"/>
        <v>1986</v>
      </c>
      <c r="B10" s="1">
        <v>23.8</v>
      </c>
      <c r="C10" s="1">
        <v>24.85</v>
      </c>
      <c r="D10" s="18">
        <v>38.799999999999997</v>
      </c>
      <c r="E10" s="18">
        <v>78.349999999999994</v>
      </c>
      <c r="F10" s="18">
        <v>69.300000000000011</v>
      </c>
      <c r="G10" s="18">
        <v>48.6</v>
      </c>
      <c r="H10" s="18">
        <v>95.6</v>
      </c>
      <c r="I10" s="18">
        <v>57.7</v>
      </c>
      <c r="J10" s="18">
        <v>61.8</v>
      </c>
      <c r="K10" s="18">
        <v>33.6</v>
      </c>
      <c r="L10" s="18">
        <v>85.35</v>
      </c>
      <c r="M10" s="19">
        <v>79.349999999999994</v>
      </c>
      <c r="N10" s="2">
        <v>53.05</v>
      </c>
    </row>
    <row r="11" spans="1:14" x14ac:dyDescent="0.4">
      <c r="A11">
        <f t="shared" si="0"/>
        <v>1987</v>
      </c>
      <c r="B11" s="1">
        <v>24.95</v>
      </c>
      <c r="C11" s="1">
        <v>26.15</v>
      </c>
      <c r="D11" s="18">
        <v>39.5</v>
      </c>
      <c r="E11" s="18">
        <v>78.05</v>
      </c>
      <c r="F11" s="18">
        <v>68.900000000000006</v>
      </c>
      <c r="G11" s="18">
        <v>44.65</v>
      </c>
      <c r="H11" s="18">
        <v>95.7</v>
      </c>
      <c r="I11" s="18">
        <v>60.25</v>
      </c>
      <c r="J11" s="18">
        <v>55.8</v>
      </c>
      <c r="K11" s="18">
        <v>27.9</v>
      </c>
      <c r="L11" s="18">
        <v>81.849999999999994</v>
      </c>
      <c r="M11" s="19">
        <v>80</v>
      </c>
      <c r="N11" s="2">
        <v>53.7</v>
      </c>
    </row>
    <row r="12" spans="1:14" x14ac:dyDescent="0.4">
      <c r="A12">
        <f t="shared" si="0"/>
        <v>1988</v>
      </c>
      <c r="B12" s="1">
        <v>24</v>
      </c>
      <c r="C12" s="1">
        <v>28.05</v>
      </c>
      <c r="D12" s="18">
        <v>38.5</v>
      </c>
      <c r="E12" s="18">
        <v>78.400000000000006</v>
      </c>
      <c r="F12" s="18">
        <v>69.099999999999994</v>
      </c>
      <c r="G12" s="18">
        <v>43.05</v>
      </c>
      <c r="H12" s="18">
        <v>94.7</v>
      </c>
      <c r="I12" s="18">
        <v>63.1</v>
      </c>
      <c r="J12" s="18">
        <v>54.95</v>
      </c>
      <c r="K12" s="18">
        <v>28.45</v>
      </c>
      <c r="L12" s="18">
        <v>79.75</v>
      </c>
      <c r="M12" s="19">
        <v>80.25</v>
      </c>
      <c r="N12" s="2">
        <v>55.95</v>
      </c>
    </row>
    <row r="13" spans="1:14" x14ac:dyDescent="0.4">
      <c r="A13">
        <f t="shared" si="0"/>
        <v>1989</v>
      </c>
      <c r="B13" s="1">
        <v>20.65</v>
      </c>
      <c r="C13" s="1">
        <v>32.35</v>
      </c>
      <c r="D13" s="18">
        <v>37</v>
      </c>
      <c r="E13" s="18">
        <v>79.099999999999994</v>
      </c>
      <c r="F13" s="18">
        <v>69.550000000000011</v>
      </c>
      <c r="G13" s="18">
        <v>44.6</v>
      </c>
      <c r="H13" s="26">
        <v>95.05</v>
      </c>
      <c r="I13" s="18">
        <v>67.05</v>
      </c>
      <c r="J13" s="18">
        <v>56.6</v>
      </c>
      <c r="K13" s="18">
        <v>29.8</v>
      </c>
      <c r="L13" s="18">
        <v>77.75</v>
      </c>
      <c r="M13" s="19">
        <v>80.650000000000006</v>
      </c>
      <c r="N13" s="2">
        <v>58.55</v>
      </c>
    </row>
    <row r="14" spans="1:14" x14ac:dyDescent="0.4">
      <c r="A14">
        <f t="shared" si="0"/>
        <v>1990</v>
      </c>
      <c r="B14" s="1">
        <v>18.5</v>
      </c>
      <c r="C14" s="1">
        <v>36.950000000000003</v>
      </c>
      <c r="D14" s="18">
        <v>32.75</v>
      </c>
      <c r="E14" s="26">
        <v>79.25</v>
      </c>
      <c r="F14" s="18">
        <v>65.599999999999994</v>
      </c>
      <c r="G14" s="18">
        <v>47.85</v>
      </c>
      <c r="H14" s="18">
        <v>94.65</v>
      </c>
      <c r="I14" s="18">
        <v>69.150000000000006</v>
      </c>
      <c r="J14" s="18">
        <v>59.8</v>
      </c>
      <c r="K14" s="18">
        <v>33.799999999999997</v>
      </c>
      <c r="L14" s="18">
        <v>78.400000000000006</v>
      </c>
      <c r="M14" s="22">
        <v>81.099999999999994</v>
      </c>
      <c r="N14" s="2">
        <v>61.8</v>
      </c>
    </row>
    <row r="15" spans="1:14" x14ac:dyDescent="0.4">
      <c r="A15">
        <f t="shared" si="0"/>
        <v>1991</v>
      </c>
      <c r="B15" s="1">
        <v>19.8</v>
      </c>
      <c r="C15" s="1">
        <v>40.450000000000003</v>
      </c>
      <c r="D15" s="18">
        <v>35.950000000000003</v>
      </c>
      <c r="E15" s="18">
        <v>74.8</v>
      </c>
      <c r="F15" s="18">
        <v>64.05</v>
      </c>
      <c r="G15" s="18">
        <v>50.4</v>
      </c>
      <c r="H15" s="18">
        <v>92.8</v>
      </c>
      <c r="I15" s="18">
        <v>68.349999999999994</v>
      </c>
      <c r="J15" s="18">
        <v>61.8</v>
      </c>
      <c r="K15" s="18">
        <v>38.35</v>
      </c>
      <c r="L15" s="18">
        <v>78.400000000000006</v>
      </c>
      <c r="M15" s="19">
        <v>78.5</v>
      </c>
      <c r="N15" s="2">
        <v>62.85</v>
      </c>
    </row>
    <row r="16" spans="1:14" x14ac:dyDescent="0.4">
      <c r="A16">
        <f t="shared" si="0"/>
        <v>1992</v>
      </c>
      <c r="B16" s="1">
        <v>24.9</v>
      </c>
      <c r="C16" s="1">
        <v>45</v>
      </c>
      <c r="D16" s="18">
        <v>37.799999999999997</v>
      </c>
      <c r="E16" s="18">
        <v>71.5</v>
      </c>
      <c r="F16" s="18">
        <v>65.199999999999989</v>
      </c>
      <c r="G16" s="18">
        <v>50.55</v>
      </c>
      <c r="H16" s="18">
        <v>91.1</v>
      </c>
      <c r="I16" s="18">
        <v>68</v>
      </c>
      <c r="J16" s="18">
        <v>62.75</v>
      </c>
      <c r="K16" s="18">
        <v>41.8</v>
      </c>
      <c r="L16" s="27">
        <v>76.55</v>
      </c>
      <c r="M16" s="19">
        <v>76.400000000000006</v>
      </c>
      <c r="N16" s="2">
        <v>62.05</v>
      </c>
    </row>
    <row r="17" spans="1:14" x14ac:dyDescent="0.4">
      <c r="A17">
        <f t="shared" si="0"/>
        <v>1993</v>
      </c>
      <c r="B17" s="1">
        <v>31.55</v>
      </c>
      <c r="C17" s="1">
        <v>50.2</v>
      </c>
      <c r="D17" s="18">
        <v>39.6</v>
      </c>
      <c r="E17" s="27">
        <v>69.5</v>
      </c>
      <c r="F17" s="18">
        <v>65.849999999999994</v>
      </c>
      <c r="G17" s="18">
        <v>51.3</v>
      </c>
      <c r="H17" s="18">
        <v>91.35</v>
      </c>
      <c r="I17" s="18">
        <v>68.75</v>
      </c>
      <c r="J17" s="18">
        <v>64.349999999999994</v>
      </c>
      <c r="K17" s="18">
        <v>45.4</v>
      </c>
      <c r="L17" s="18">
        <v>77.599999999999994</v>
      </c>
      <c r="M17" s="19">
        <v>74.8</v>
      </c>
      <c r="N17" s="2">
        <v>60.4</v>
      </c>
    </row>
    <row r="18" spans="1:14" x14ac:dyDescent="0.4">
      <c r="A18">
        <f t="shared" si="0"/>
        <v>1994</v>
      </c>
      <c r="B18" s="1">
        <v>36.450000000000003</v>
      </c>
      <c r="C18" s="1">
        <v>54.25</v>
      </c>
      <c r="D18" s="18">
        <v>43.4</v>
      </c>
      <c r="E18" s="18">
        <v>69.75</v>
      </c>
      <c r="F18" s="18">
        <v>66.05</v>
      </c>
      <c r="G18" s="18">
        <v>51.6</v>
      </c>
      <c r="H18" s="18">
        <v>91</v>
      </c>
      <c r="I18" s="18">
        <v>69.75</v>
      </c>
      <c r="J18" s="18">
        <v>67.099999999999994</v>
      </c>
      <c r="K18" s="26">
        <v>46.5</v>
      </c>
      <c r="L18" s="18">
        <v>78.95</v>
      </c>
      <c r="M18" s="19">
        <v>74.75</v>
      </c>
      <c r="N18" s="20">
        <v>64.150000000000006</v>
      </c>
    </row>
    <row r="19" spans="1:14" x14ac:dyDescent="0.4">
      <c r="A19">
        <f t="shared" si="0"/>
        <v>1995</v>
      </c>
      <c r="B19" s="1">
        <v>38.85</v>
      </c>
      <c r="C19" s="1">
        <v>56.5</v>
      </c>
      <c r="D19" s="18">
        <v>46.1</v>
      </c>
      <c r="E19" s="18">
        <v>70.7</v>
      </c>
      <c r="F19" s="26">
        <v>67</v>
      </c>
      <c r="G19" s="26">
        <v>52.15</v>
      </c>
      <c r="H19" s="18">
        <v>91.75</v>
      </c>
      <c r="I19" s="18">
        <v>71.8</v>
      </c>
      <c r="J19" s="28">
        <v>68.849999999999994</v>
      </c>
      <c r="K19" s="18">
        <v>44.35</v>
      </c>
      <c r="L19" s="18">
        <v>80.95</v>
      </c>
      <c r="M19" s="23">
        <v>74.25</v>
      </c>
      <c r="N19" s="2">
        <v>63.65</v>
      </c>
    </row>
    <row r="20" spans="1:14" x14ac:dyDescent="0.4">
      <c r="A20">
        <f t="shared" si="0"/>
        <v>1996</v>
      </c>
      <c r="B20" s="1">
        <v>38.65</v>
      </c>
      <c r="C20" s="1">
        <v>60.2</v>
      </c>
      <c r="D20" s="18">
        <v>46.7</v>
      </c>
      <c r="E20" s="18">
        <v>72.650000000000006</v>
      </c>
      <c r="F20" s="18">
        <v>65.349999999999994</v>
      </c>
      <c r="G20" s="18">
        <v>52</v>
      </c>
      <c r="H20" s="18">
        <v>91.05</v>
      </c>
      <c r="I20" s="26">
        <v>72.05</v>
      </c>
      <c r="J20" s="18">
        <v>68.05</v>
      </c>
      <c r="K20" s="27">
        <v>41.4</v>
      </c>
      <c r="L20" s="18">
        <v>82.55</v>
      </c>
      <c r="M20" s="23">
        <v>74.25</v>
      </c>
      <c r="N20" s="2">
        <v>63.3</v>
      </c>
    </row>
    <row r="21" spans="1:14" x14ac:dyDescent="0.4">
      <c r="A21">
        <f t="shared" si="0"/>
        <v>1997</v>
      </c>
      <c r="B21" s="1">
        <v>40.6</v>
      </c>
      <c r="C21" s="1">
        <v>62.75</v>
      </c>
      <c r="D21" s="26">
        <v>47.45</v>
      </c>
      <c r="E21" s="18">
        <v>75.75</v>
      </c>
      <c r="F21" s="18">
        <v>64.400000000000006</v>
      </c>
      <c r="G21" s="18">
        <v>51.7</v>
      </c>
      <c r="H21" s="18">
        <v>91.4</v>
      </c>
      <c r="I21" s="18">
        <v>70.55</v>
      </c>
      <c r="J21" s="18">
        <v>67.099999999999994</v>
      </c>
      <c r="K21" s="18">
        <v>43.05</v>
      </c>
      <c r="L21" s="18">
        <v>85.25</v>
      </c>
      <c r="M21" s="19">
        <v>75.25</v>
      </c>
      <c r="N21" s="2">
        <v>60.5</v>
      </c>
    </row>
    <row r="22" spans="1:14" x14ac:dyDescent="0.4">
      <c r="A22">
        <f t="shared" si="0"/>
        <v>1998</v>
      </c>
      <c r="B22" s="1">
        <v>41.7</v>
      </c>
      <c r="C22" s="1">
        <v>62.6</v>
      </c>
      <c r="D22" s="18">
        <v>46.55</v>
      </c>
      <c r="E22" s="18">
        <v>79.5</v>
      </c>
      <c r="F22" s="18">
        <v>62.15</v>
      </c>
      <c r="G22" s="18">
        <v>41.4</v>
      </c>
      <c r="H22" s="18">
        <v>89.55</v>
      </c>
      <c r="I22" s="18">
        <v>59</v>
      </c>
      <c r="J22" s="18">
        <v>61.75</v>
      </c>
      <c r="K22" s="18">
        <v>45.3</v>
      </c>
      <c r="L22" s="18">
        <v>87.75</v>
      </c>
      <c r="M22" s="19">
        <v>78.099999999999994</v>
      </c>
      <c r="N22" s="2">
        <v>49.9</v>
      </c>
    </row>
    <row r="23" spans="1:14" x14ac:dyDescent="0.4">
      <c r="A23">
        <f t="shared" si="0"/>
        <v>1999</v>
      </c>
      <c r="B23" s="1">
        <v>42.55</v>
      </c>
      <c r="C23" s="1">
        <v>61.4</v>
      </c>
      <c r="D23" s="18">
        <v>44.3</v>
      </c>
      <c r="E23" s="18">
        <v>82.9</v>
      </c>
      <c r="F23" s="27">
        <v>61.55</v>
      </c>
      <c r="G23" s="18">
        <v>27.5</v>
      </c>
      <c r="H23" s="18">
        <v>86.5</v>
      </c>
      <c r="I23" s="27">
        <v>54.75</v>
      </c>
      <c r="J23" s="27">
        <v>51.35</v>
      </c>
      <c r="K23" s="18">
        <v>47.1</v>
      </c>
      <c r="L23" s="18">
        <v>87.25</v>
      </c>
      <c r="M23" s="19">
        <v>80.45</v>
      </c>
      <c r="N23" s="21">
        <v>47.6</v>
      </c>
    </row>
    <row r="24" spans="1:14" x14ac:dyDescent="0.4">
      <c r="A24">
        <f t="shared" si="0"/>
        <v>2000</v>
      </c>
      <c r="B24" s="25">
        <v>44.4</v>
      </c>
      <c r="C24" s="1">
        <v>64.900000000000006</v>
      </c>
      <c r="D24" s="18">
        <v>43.3</v>
      </c>
      <c r="E24" s="18">
        <v>87.35</v>
      </c>
      <c r="F24" s="18">
        <v>64.55</v>
      </c>
      <c r="G24" s="18">
        <v>27.85</v>
      </c>
      <c r="H24" s="18">
        <v>87.3</v>
      </c>
      <c r="I24" s="18">
        <v>61.05</v>
      </c>
      <c r="J24" s="18">
        <v>57.2</v>
      </c>
      <c r="K24" s="18">
        <v>53.25</v>
      </c>
      <c r="L24" s="18">
        <v>89.8</v>
      </c>
      <c r="M24" s="19">
        <v>85.55</v>
      </c>
      <c r="N24" s="2">
        <v>51</v>
      </c>
    </row>
    <row r="25" spans="1:14" x14ac:dyDescent="0.4">
      <c r="A25">
        <f t="shared" si="0"/>
        <v>2001</v>
      </c>
      <c r="B25" s="1">
        <v>37.25</v>
      </c>
      <c r="C25" s="1">
        <v>64.95</v>
      </c>
      <c r="D25" s="18">
        <v>39.65</v>
      </c>
      <c r="E25" s="18">
        <v>86.7</v>
      </c>
      <c r="F25" s="18">
        <v>66.099999999999994</v>
      </c>
      <c r="G25" s="18">
        <v>23.35</v>
      </c>
      <c r="H25" s="18">
        <v>86.7</v>
      </c>
      <c r="I25" s="18">
        <v>62.05</v>
      </c>
      <c r="J25" s="18">
        <v>57.65</v>
      </c>
      <c r="K25" s="18">
        <v>56.3</v>
      </c>
      <c r="L25" s="18">
        <v>90.4</v>
      </c>
      <c r="M25" s="19">
        <v>86.1</v>
      </c>
      <c r="N25" s="2">
        <v>50.1</v>
      </c>
    </row>
    <row r="26" spans="1:14" x14ac:dyDescent="0.4">
      <c r="A26">
        <f t="shared" si="0"/>
        <v>2002</v>
      </c>
      <c r="B26" s="1">
        <v>19.8</v>
      </c>
      <c r="C26" s="1">
        <v>65.05</v>
      </c>
      <c r="D26" s="18">
        <v>39.049999999999997</v>
      </c>
      <c r="E26" s="18">
        <v>90.05</v>
      </c>
      <c r="F26" s="18">
        <v>67.099999999999994</v>
      </c>
      <c r="G26" s="27">
        <v>22.7</v>
      </c>
      <c r="H26" s="18">
        <v>84.3</v>
      </c>
      <c r="I26" s="18">
        <v>64.150000000000006</v>
      </c>
      <c r="J26" s="18">
        <v>56.5</v>
      </c>
      <c r="K26" s="18">
        <v>58.1</v>
      </c>
      <c r="L26" s="18">
        <v>92.6</v>
      </c>
      <c r="M26" s="19">
        <v>88.55</v>
      </c>
      <c r="N26" s="2">
        <v>50.05</v>
      </c>
    </row>
    <row r="27" spans="1:14" x14ac:dyDescent="0.4">
      <c r="A27">
        <f t="shared" si="0"/>
        <v>2003</v>
      </c>
      <c r="B27" s="24">
        <v>14.5</v>
      </c>
      <c r="C27" s="1">
        <v>64.7</v>
      </c>
      <c r="D27" s="27">
        <v>37.5</v>
      </c>
      <c r="E27" s="18">
        <v>89.9</v>
      </c>
      <c r="F27" s="18">
        <v>68.199999999999989</v>
      </c>
      <c r="G27" s="18">
        <v>25</v>
      </c>
      <c r="H27" s="27">
        <v>82</v>
      </c>
      <c r="I27" s="18">
        <v>68.2</v>
      </c>
      <c r="J27" s="18">
        <v>59.2</v>
      </c>
      <c r="K27" s="18">
        <v>58.5</v>
      </c>
      <c r="L27" s="18">
        <v>92.8</v>
      </c>
      <c r="M27" s="19">
        <v>89.1</v>
      </c>
      <c r="N27" s="2">
        <v>52.2</v>
      </c>
    </row>
    <row r="28" spans="1:14" x14ac:dyDescent="0.4">
      <c r="A28">
        <f t="shared" si="0"/>
        <v>2004</v>
      </c>
      <c r="B28" s="1">
        <v>21.85</v>
      </c>
      <c r="C28" s="1">
        <v>67.349999999999994</v>
      </c>
      <c r="D28" s="18">
        <v>42.65</v>
      </c>
      <c r="E28" s="18">
        <v>92.3</v>
      </c>
      <c r="F28" s="18">
        <v>72.699999999999989</v>
      </c>
      <c r="G28" s="18">
        <v>33.5</v>
      </c>
      <c r="H28" s="18">
        <v>82.75</v>
      </c>
      <c r="I28" s="18">
        <v>69.5</v>
      </c>
      <c r="J28" s="18">
        <v>64.349999999999994</v>
      </c>
      <c r="K28" s="18">
        <v>59.85</v>
      </c>
      <c r="L28" s="18">
        <v>93.85</v>
      </c>
      <c r="M28" s="19">
        <v>91.5</v>
      </c>
      <c r="N28" s="2">
        <v>58.9</v>
      </c>
    </row>
    <row r="29" spans="1:14" x14ac:dyDescent="0.4">
      <c r="A29">
        <f t="shared" si="0"/>
        <v>2005</v>
      </c>
      <c r="B29" s="1">
        <v>23.25</v>
      </c>
      <c r="C29" s="1">
        <v>70.8</v>
      </c>
      <c r="D29" s="18">
        <v>46.25</v>
      </c>
      <c r="E29" s="18">
        <v>92.75</v>
      </c>
      <c r="F29" s="18">
        <v>75.882338408119665</v>
      </c>
      <c r="G29" s="18">
        <v>38.799999999999997</v>
      </c>
      <c r="H29" s="18">
        <v>84.85</v>
      </c>
      <c r="I29" s="18">
        <v>72.55</v>
      </c>
      <c r="J29" s="18">
        <v>68.7</v>
      </c>
      <c r="K29" s="18">
        <v>62.3</v>
      </c>
      <c r="L29" s="18">
        <v>93.95</v>
      </c>
      <c r="M29" s="19">
        <v>92.05</v>
      </c>
      <c r="N29" s="2">
        <v>62.7</v>
      </c>
    </row>
    <row r="30" spans="1:14" x14ac:dyDescent="0.4">
      <c r="A30">
        <f t="shared" si="0"/>
        <v>2006</v>
      </c>
      <c r="B30" s="1">
        <v>34</v>
      </c>
      <c r="C30" s="1">
        <v>73.2</v>
      </c>
      <c r="D30" s="18">
        <v>49.7</v>
      </c>
      <c r="E30" s="18">
        <v>94.6</v>
      </c>
      <c r="F30" s="18">
        <v>78.732151442307696</v>
      </c>
      <c r="G30" s="18">
        <v>42.1</v>
      </c>
      <c r="H30" s="18">
        <v>87.8</v>
      </c>
      <c r="I30" s="18">
        <v>76</v>
      </c>
      <c r="J30" s="18">
        <v>68.7</v>
      </c>
      <c r="K30" s="18">
        <v>65.2</v>
      </c>
      <c r="L30" s="18">
        <v>95</v>
      </c>
      <c r="M30" s="19">
        <v>94.5</v>
      </c>
      <c r="N30" s="2">
        <v>62</v>
      </c>
    </row>
    <row r="31" spans="1:14" x14ac:dyDescent="0.4">
      <c r="A31">
        <f t="shared" si="0"/>
        <v>2007</v>
      </c>
      <c r="B31" s="1">
        <v>42.3</v>
      </c>
      <c r="C31" s="1">
        <v>77</v>
      </c>
      <c r="D31" s="18">
        <v>55.150000000000006</v>
      </c>
      <c r="E31" s="18">
        <v>95.15</v>
      </c>
      <c r="F31" s="18">
        <v>81.995041322314052</v>
      </c>
      <c r="G31" s="18">
        <v>48.6</v>
      </c>
      <c r="H31" s="18">
        <v>89.450000000000017</v>
      </c>
      <c r="I31" s="18">
        <v>78</v>
      </c>
      <c r="J31" s="18">
        <v>72.000000000000014</v>
      </c>
      <c r="K31" s="18">
        <v>69.2</v>
      </c>
      <c r="L31" s="18">
        <v>95.95</v>
      </c>
      <c r="M31" s="19">
        <v>94.75</v>
      </c>
      <c r="N31" s="2">
        <v>63.899999999999991</v>
      </c>
    </row>
    <row r="32" spans="1:14" x14ac:dyDescent="0.4">
      <c r="A32">
        <f t="shared" si="0"/>
        <v>2008</v>
      </c>
      <c r="B32" s="1">
        <v>41.9</v>
      </c>
      <c r="C32" s="1">
        <v>77.400000000000006</v>
      </c>
      <c r="D32" s="18">
        <v>54.7</v>
      </c>
      <c r="E32" s="18">
        <v>94.9</v>
      </c>
      <c r="F32" s="18">
        <v>84.199152542372872</v>
      </c>
      <c r="G32" s="18">
        <v>48.2</v>
      </c>
      <c r="H32" s="18">
        <v>91.4</v>
      </c>
      <c r="I32" s="18">
        <v>79.900000000000006</v>
      </c>
      <c r="J32" s="18">
        <v>72.900000000000006</v>
      </c>
      <c r="K32" s="18">
        <v>69.3</v>
      </c>
      <c r="L32" s="18">
        <v>95.9</v>
      </c>
      <c r="M32" s="19">
        <v>94.8</v>
      </c>
      <c r="N32" s="2">
        <v>63.1</v>
      </c>
    </row>
    <row r="33" spans="1:15" ht="13.5" thickBot="1" x14ac:dyDescent="0.45">
      <c r="A33">
        <f t="shared" si="0"/>
        <v>2009</v>
      </c>
      <c r="B33" s="1">
        <v>28.3</v>
      </c>
      <c r="C33" s="1">
        <v>76.7</v>
      </c>
      <c r="D33" s="18">
        <v>55.3</v>
      </c>
      <c r="E33" s="18">
        <v>92.3</v>
      </c>
      <c r="F33" s="18">
        <v>81.55</v>
      </c>
      <c r="G33" s="18">
        <v>47.5</v>
      </c>
      <c r="H33" s="18">
        <v>85.7</v>
      </c>
      <c r="I33" s="18">
        <v>72.599999999999994</v>
      </c>
      <c r="J33" s="18">
        <v>70.3</v>
      </c>
      <c r="K33" s="18">
        <v>65.7</v>
      </c>
      <c r="L33" s="18">
        <v>93.8</v>
      </c>
      <c r="M33" s="19">
        <v>91.3</v>
      </c>
      <c r="N33" s="2">
        <v>59.6</v>
      </c>
    </row>
    <row r="34" spans="1:15" ht="13.5" thickTop="1" x14ac:dyDescent="0.4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 t="s">
        <v>5</v>
      </c>
    </row>
    <row r="35" spans="1:15" x14ac:dyDescent="0.4">
      <c r="A35" s="39" t="s">
        <v>25</v>
      </c>
      <c r="B35" s="31">
        <f>B27-B24</f>
        <v>-29.9</v>
      </c>
      <c r="C35" s="31">
        <f>C9-C5</f>
        <v>-30.450000000000003</v>
      </c>
      <c r="D35" s="31">
        <f>D27-D21</f>
        <v>-9.9500000000000028</v>
      </c>
      <c r="E35" s="31">
        <f>E17-E14</f>
        <v>-9.75</v>
      </c>
      <c r="F35" s="31">
        <f>F23-F19</f>
        <v>-5.4500000000000028</v>
      </c>
      <c r="G35" s="31">
        <f>G26-G19</f>
        <v>-29.45</v>
      </c>
      <c r="H35" s="31">
        <f>H27-H13</f>
        <v>-13.049999999999997</v>
      </c>
      <c r="I35" s="31">
        <f>I23-I20</f>
        <v>-17.299999999999997</v>
      </c>
      <c r="J35" s="31">
        <f>J23-J19</f>
        <v>-17.499999999999993</v>
      </c>
      <c r="K35" s="31">
        <f>K20-K18</f>
        <v>-5.1000000000000014</v>
      </c>
      <c r="L35" s="31">
        <f>L16-L8</f>
        <v>-9.7000000000000028</v>
      </c>
      <c r="M35" s="31">
        <f>M20-M14</f>
        <v>-6.8499999999999943</v>
      </c>
      <c r="N35" s="31">
        <f>N22-N18</f>
        <v>-14.250000000000007</v>
      </c>
      <c r="O35" s="40">
        <f>AVERAGE(B35:N35)</f>
        <v>-15.284615384615385</v>
      </c>
    </row>
    <row r="36" spans="1:15" ht="13.5" thickBot="1" x14ac:dyDescent="0.45">
      <c r="A36" s="41" t="s">
        <v>13</v>
      </c>
      <c r="B36" s="42">
        <f>2003-2000</f>
        <v>3</v>
      </c>
      <c r="C36" s="42">
        <f>1985-1981</f>
        <v>4</v>
      </c>
      <c r="D36" s="42">
        <f>2003-1997</f>
        <v>6</v>
      </c>
      <c r="E36" s="42">
        <f>1993-1990</f>
        <v>3</v>
      </c>
      <c r="F36" s="42">
        <f>1999-1995</f>
        <v>4</v>
      </c>
      <c r="G36" s="42">
        <f>2003-1995</f>
        <v>8</v>
      </c>
      <c r="H36" s="42">
        <f>2003-1989</f>
        <v>14</v>
      </c>
      <c r="I36" s="42">
        <f>1999-1996</f>
        <v>3</v>
      </c>
      <c r="J36" s="42">
        <f>1999-1995</f>
        <v>4</v>
      </c>
      <c r="K36" s="42">
        <f>1996-1994</f>
        <v>2</v>
      </c>
      <c r="L36" s="42">
        <f>1992-1984</f>
        <v>8</v>
      </c>
      <c r="M36" s="42">
        <f>1995-1990</f>
        <v>5</v>
      </c>
      <c r="N36" s="42">
        <f>1999-1994</f>
        <v>5</v>
      </c>
      <c r="O36" s="43">
        <f>AVERAGE(B36:N36)</f>
        <v>5.3076923076923075</v>
      </c>
    </row>
    <row r="37" spans="1:15" ht="13.5" thickTop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Figure_14.6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2015-11-20T13:03:08Z</dcterms:modified>
</cp:coreProperties>
</file>