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4\"/>
    </mc:Choice>
  </mc:AlternateContent>
  <bookViews>
    <workbookView xWindow="0" yWindow="0" windowWidth="19200" windowHeight="7425" tabRatio="884"/>
  </bookViews>
  <sheets>
    <sheet name="Reference" sheetId="23" r:id="rId1"/>
    <sheet name="Crises_dates" sheetId="18" r:id="rId2"/>
    <sheet name="Figure 14.3" sheetId="12" r:id="rId3"/>
    <sheet name="Unemployment_rate" sheetId="13" r:id="rId4"/>
  </sheets>
  <calcPr calcId="152511" concurrentCalc="0"/>
</workbook>
</file>

<file path=xl/calcChain.xml><?xml version="1.0" encoding="utf-8"?>
<calcChain xmlns="http://schemas.openxmlformats.org/spreadsheetml/2006/main">
  <c r="B3" i="13" l="1"/>
  <c r="C3" i="13"/>
  <c r="D3" i="13"/>
  <c r="E3" i="13"/>
  <c r="F3" i="13"/>
  <c r="G3" i="13"/>
  <c r="H3" i="13"/>
  <c r="I3" i="13"/>
  <c r="J3" i="13"/>
  <c r="K3" i="13"/>
  <c r="L3" i="13"/>
  <c r="M3" i="13"/>
  <c r="N3" i="13"/>
  <c r="R3" i="13"/>
  <c r="T3" i="13"/>
  <c r="B4" i="13"/>
  <c r="C4" i="13"/>
  <c r="D4" i="13"/>
  <c r="E4" i="13"/>
  <c r="F4" i="13"/>
  <c r="G4" i="13"/>
  <c r="H4" i="13"/>
  <c r="I4" i="13"/>
  <c r="J4" i="13"/>
  <c r="K4" i="13"/>
  <c r="L4" i="13"/>
  <c r="M4" i="13"/>
  <c r="N4" i="13"/>
  <c r="R4" i="13"/>
  <c r="T4" i="13"/>
  <c r="Q6" i="13"/>
  <c r="Q7" i="13"/>
  <c r="Q8" i="13"/>
  <c r="Q9" i="13"/>
  <c r="Q10" i="13"/>
  <c r="Q11" i="13"/>
  <c r="Q12" i="13"/>
  <c r="AA8" i="12"/>
  <c r="AD8" i="12"/>
  <c r="AA9" i="12"/>
  <c r="AD9" i="12"/>
  <c r="AA10" i="12"/>
  <c r="AD10" i="12"/>
  <c r="AA11" i="12"/>
  <c r="AD11" i="12"/>
  <c r="AA12" i="12"/>
  <c r="AD12" i="12"/>
  <c r="AA13" i="12"/>
  <c r="AD13" i="12"/>
  <c r="AA14" i="12"/>
  <c r="AD14" i="12"/>
  <c r="AA15" i="12"/>
  <c r="AD15" i="12"/>
  <c r="AA16" i="12"/>
  <c r="AD16" i="12"/>
  <c r="AA17" i="12"/>
  <c r="AD17" i="12"/>
  <c r="AA18" i="12"/>
  <c r="AD18" i="12"/>
  <c r="AA19" i="12"/>
  <c r="AD19" i="12"/>
  <c r="AA20" i="12"/>
  <c r="AD20" i="12"/>
  <c r="AA21" i="12"/>
  <c r="AD21" i="12"/>
  <c r="AA22" i="12"/>
  <c r="AD22" i="12"/>
</calcChain>
</file>

<file path=xl/sharedStrings.xml><?xml version="1.0" encoding="utf-8"?>
<sst xmlns="http://schemas.openxmlformats.org/spreadsheetml/2006/main" count="191" uniqueCount="92">
  <si>
    <t>Japan</t>
  </si>
  <si>
    <t>Argentina</t>
  </si>
  <si>
    <t>Indonesia</t>
  </si>
  <si>
    <t>Thailand</t>
  </si>
  <si>
    <t>Colombia</t>
  </si>
  <si>
    <t>US</t>
  </si>
  <si>
    <t xml:space="preserve"> </t>
  </si>
  <si>
    <t>Country</t>
  </si>
  <si>
    <t>Finland</t>
  </si>
  <si>
    <t>Norway</t>
  </si>
  <si>
    <t>Spain</t>
  </si>
  <si>
    <t>Sweden</t>
  </si>
  <si>
    <t>Hong Kong</t>
  </si>
  <si>
    <t>Malaysia</t>
  </si>
  <si>
    <t>Philippines</t>
  </si>
  <si>
    <t>South Korea</t>
  </si>
  <si>
    <t>n.a.</t>
  </si>
  <si>
    <t>Spain, 1977</t>
  </si>
  <si>
    <t>Malaysia, 1997</t>
  </si>
  <si>
    <t>Korea, 1997</t>
  </si>
  <si>
    <t>Thailand, 1997</t>
  </si>
  <si>
    <t>Norway, 1987</t>
  </si>
  <si>
    <t>Argentina, 2001</t>
  </si>
  <si>
    <t>Sweden, 1991</t>
  </si>
  <si>
    <t>Japan, 1992</t>
  </si>
  <si>
    <t>Indonesia, 1997</t>
  </si>
  <si>
    <t>Finland, 1991</t>
  </si>
  <si>
    <t>Colombia, 1998</t>
  </si>
  <si>
    <t>Philippines, 1997</t>
  </si>
  <si>
    <t>Iceland, 2007</t>
  </si>
  <si>
    <t>Historical Average</t>
  </si>
  <si>
    <t>Hong Kong, 1997</t>
  </si>
  <si>
    <t>US, 1929</t>
  </si>
  <si>
    <t xml:space="preserve"> Percent Increase in the Unemployment Rate (left panel) and Years Duration of Downturn (right panel)</t>
  </si>
  <si>
    <t>Mexico</t>
  </si>
  <si>
    <t>Chile</t>
  </si>
  <si>
    <t>Duration in years</t>
  </si>
  <si>
    <t>Country/crisis date</t>
  </si>
  <si>
    <t>Peak-trough decline</t>
  </si>
  <si>
    <t>Historical average</t>
  </si>
  <si>
    <t>Notes: Each banking crisis episode is identified by country and the beginning year of the crisis. Only major</t>
  </si>
  <si>
    <t>Sources: OECD, IMF, Historical Statistics of the United States (HSOUS), various country sources, and authors’</t>
  </si>
  <si>
    <t>calculations.</t>
  </si>
  <si>
    <t>(systemic) banking crises episodes are included, subject to data limitations. The historical average reported does not</t>
  </si>
  <si>
    <t>include ongoing crises episodes.</t>
  </si>
  <si>
    <t>Unemployment rates</t>
  </si>
  <si>
    <t>trough-to-peak increase</t>
  </si>
  <si>
    <t>Start</t>
  </si>
  <si>
    <t>Sources:</t>
  </si>
  <si>
    <t>year</t>
  </si>
  <si>
    <t>Currency</t>
  </si>
  <si>
    <t>yes</t>
  </si>
  <si>
    <t>no</t>
  </si>
  <si>
    <t>Inflation</t>
  </si>
  <si>
    <t>Stock market</t>
  </si>
  <si>
    <t>crash</t>
  </si>
  <si>
    <t>debt</t>
  </si>
  <si>
    <t xml:space="preserve">External </t>
  </si>
  <si>
    <t xml:space="preserve">Domestic </t>
  </si>
  <si>
    <t>crisis</t>
  </si>
  <si>
    <t>Did it include other types of crises (three-year window)?</t>
  </si>
  <si>
    <r>
      <t xml:space="preserve">Selected </t>
    </r>
    <r>
      <rPr>
        <i/>
        <sz val="10"/>
        <rFont val="Times New Roman"/>
        <family val="1"/>
      </rPr>
      <t>Systemic</t>
    </r>
    <r>
      <rPr>
        <sz val="10"/>
        <rFont val="Times New Roman"/>
        <family val="1"/>
      </rPr>
      <t xml:space="preserve"> Banking Crises</t>
    </r>
  </si>
  <si>
    <t>Argentina: Intituto Nacional de Estadistica y Censos (INDEC).</t>
  </si>
  <si>
    <t>Colombia: Departamento Administrativo Nacional de Estadística (DANE).</t>
  </si>
  <si>
    <t>Hong Kong: Census and Statistics Department, the Government of Hong Kong Special Administrative Region.</t>
  </si>
  <si>
    <t xml:space="preserve">Finland: OECD Factbook 2008: Economic, Environmental and Social Statistics </t>
  </si>
  <si>
    <t xml:space="preserve">Japan: OECD Factbook 2008: Economic, Environmental and Social Statistics </t>
  </si>
  <si>
    <t xml:space="preserve">Norway: OECD Factbook 2008: Economic, Environmental and Social Statistics </t>
  </si>
  <si>
    <t xml:space="preserve">Spain: OECD Factbook 2008: Economic, Environmental and Social Statistics </t>
  </si>
  <si>
    <t xml:space="preserve">Sweden: OECD Factbook 2008: Economic, Environmental and Social Statistics </t>
  </si>
  <si>
    <t>US: Bureau of Labor Statistics (BLS) and Historical Statistics of the United States (HSOUS)..</t>
  </si>
  <si>
    <t>Philippines: Labor Force Survey, Income and Employment Statistics Division Household Statistics Department National Statistics Office Republic of the Philippines</t>
  </si>
  <si>
    <t>Thailand: International Monetary Fund, International Financial Statistics.</t>
  </si>
  <si>
    <t>Malaysia: International Monetary Fund, International Financial Statistics.</t>
  </si>
  <si>
    <t xml:space="preserve">South Korea: OECD Factbook 2008: Economic, Environmental and Social Statistics </t>
  </si>
  <si>
    <r>
      <t xml:space="preserve">Indonesia: World Bank, </t>
    </r>
    <r>
      <rPr>
        <i/>
        <sz val="10"/>
        <rFont val="Times New Roman"/>
        <family val="1"/>
      </rPr>
      <t>World Development Indicators.</t>
    </r>
  </si>
  <si>
    <t>Reinhart, Carmen M. and Kenneth S. Rogoff</t>
  </si>
  <si>
    <t>Memorandum item:</t>
  </si>
  <si>
    <t>Austria, 2008-</t>
  </si>
  <si>
    <t>Hungary, 2008-</t>
  </si>
  <si>
    <t>Selected Ongoing banking crises</t>
  </si>
  <si>
    <t>UK, 2007-</t>
  </si>
  <si>
    <t>Ireland, 2007-</t>
  </si>
  <si>
    <t>Spain, 2008-</t>
  </si>
  <si>
    <t>US, 2007-</t>
  </si>
  <si>
    <t>Source:</t>
  </si>
  <si>
    <t>Reinhart, Carmen M. and Kenneth Rogoff, “This Time is Different: A Panoramic View of Eight Centuries of Financial Crises,” NBER Working Paper</t>
  </si>
  <si>
    <t>13882, March 2008.</t>
  </si>
  <si>
    <t>14.3 Cycles of past unemployment and banking crises</t>
  </si>
  <si>
    <t>This Time is Different: Eight Centuries of Financial Folly</t>
  </si>
  <si>
    <t>(Princeton: Princeton University Press, 2009)</t>
  </si>
  <si>
    <t>page 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</si>
</sst>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28" x14ac:knownFonts="1"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i/>
      <sz val="10"/>
      <name val="Times New Roman"/>
      <family val="1"/>
    </font>
    <font>
      <i/>
      <sz val="12"/>
      <name val="Times New Roman"/>
      <family val="1"/>
    </font>
    <font>
      <sz val="10"/>
      <name val="Verdana"/>
      <family val="2"/>
    </font>
    <font>
      <sz val="10"/>
      <color rgb="FF000000"/>
      <name val="Times New Roman"/>
    </font>
    <font>
      <sz val="12"/>
      <color rgb="FF333333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" fillId="3" borderId="0" applyNumberFormat="0" applyBorder="0" applyAlignment="0" applyProtection="0"/>
    <xf numFmtId="0" fontId="22" fillId="0" borderId="0">
      <alignment vertical="center"/>
    </xf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22" fillId="0" borderId="0"/>
    <xf numFmtId="0" fontId="19" fillId="0" borderId="0" applyNumberFormat="0" applyFill="0" applyBorder="0" applyAlignment="0" applyProtection="0"/>
    <xf numFmtId="0" fontId="19" fillId="0" borderId="0">
      <alignment vertical="center"/>
    </xf>
    <xf numFmtId="0" fontId="19" fillId="0" borderId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 applyFill="1"/>
    <xf numFmtId="0" fontId="19" fillId="0" borderId="0" xfId="0" applyFont="1"/>
    <xf numFmtId="0" fontId="18" fillId="24" borderId="0" xfId="0" applyFont="1" applyFill="1" applyBorder="1" applyAlignment="1">
      <alignment horizontal="right"/>
    </xf>
    <xf numFmtId="176" fontId="18" fillId="25" borderId="0" xfId="0" applyNumberFormat="1" applyFont="1" applyFill="1" applyBorder="1" applyAlignment="1">
      <alignment horizontal="right"/>
    </xf>
    <xf numFmtId="0" fontId="0" fillId="26" borderId="0" xfId="0" applyFill="1"/>
    <xf numFmtId="0" fontId="0" fillId="27" borderId="0" xfId="0" applyFill="1"/>
    <xf numFmtId="0" fontId="19" fillId="27" borderId="0" xfId="0" applyFont="1" applyFill="1" applyAlignment="1">
      <alignment vertical="top" wrapText="1"/>
    </xf>
    <xf numFmtId="176" fontId="0" fillId="27" borderId="0" xfId="0" applyNumberFormat="1" applyFill="1"/>
    <xf numFmtId="0" fontId="0" fillId="0" borderId="0" xfId="0" applyBorder="1"/>
    <xf numFmtId="0" fontId="19" fillId="26" borderId="0" xfId="0" applyFont="1" applyFill="1"/>
    <xf numFmtId="0" fontId="19" fillId="27" borderId="10" xfId="0" applyFont="1" applyFill="1" applyBorder="1"/>
    <xf numFmtId="0" fontId="0" fillId="27" borderId="10" xfId="0" applyFill="1" applyBorder="1"/>
    <xf numFmtId="1" fontId="0" fillId="27" borderId="0" xfId="0" applyNumberFormat="1" applyFill="1"/>
    <xf numFmtId="0" fontId="18" fillId="0" borderId="0" xfId="0" applyFont="1" applyFill="1" applyBorder="1" applyAlignment="1">
      <alignment horizontal="center" wrapText="1"/>
    </xf>
    <xf numFmtId="0" fontId="0" fillId="24" borderId="0" xfId="0" applyFill="1" applyBorder="1"/>
    <xf numFmtId="176" fontId="0" fillId="0" borderId="0" xfId="0" applyNumberFormat="1" applyBorder="1"/>
    <xf numFmtId="0" fontId="18" fillId="24" borderId="0" xfId="0" applyFont="1" applyFill="1" applyBorder="1" applyAlignment="1">
      <alignment horizontal="right" wrapText="1"/>
    </xf>
    <xf numFmtId="0" fontId="18" fillId="25" borderId="0" xfId="0" applyFont="1" applyFill="1" applyBorder="1" applyAlignment="1">
      <alignment horizontal="right" wrapText="1"/>
    </xf>
    <xf numFmtId="0" fontId="19" fillId="24" borderId="0" xfId="0" applyFont="1" applyFill="1" applyBorder="1" applyAlignment="1">
      <alignment horizontal="right" wrapText="1"/>
    </xf>
    <xf numFmtId="176" fontId="0" fillId="25" borderId="0" xfId="0" applyNumberFormat="1" applyFill="1" applyBorder="1"/>
    <xf numFmtId="0" fontId="0" fillId="25" borderId="0" xfId="0" applyFill="1" applyBorder="1"/>
    <xf numFmtId="176" fontId="0" fillId="24" borderId="0" xfId="0" applyNumberFormat="1" applyFill="1" applyBorder="1"/>
    <xf numFmtId="0" fontId="19" fillId="0" borderId="0" xfId="0" applyFont="1" applyBorder="1"/>
    <xf numFmtId="0" fontId="18" fillId="0" borderId="0" xfId="0" applyFont="1" applyFill="1" applyBorder="1" applyAlignment="1">
      <alignment horizontal="right" wrapText="1"/>
    </xf>
    <xf numFmtId="0" fontId="19" fillId="0" borderId="0" xfId="0" applyFont="1" applyFill="1" applyBorder="1" applyAlignment="1">
      <alignment horizontal="right" wrapText="1"/>
    </xf>
    <xf numFmtId="0" fontId="19" fillId="0" borderId="0" xfId="0" applyFont="1" applyFill="1" applyBorder="1"/>
    <xf numFmtId="176" fontId="18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0" fontId="18" fillId="28" borderId="0" xfId="0" applyFont="1" applyFill="1" applyBorder="1" applyAlignment="1">
      <alignment horizontal="right" wrapText="1"/>
    </xf>
    <xf numFmtId="176" fontId="0" fillId="0" borderId="0" xfId="0" applyNumberFormat="1" applyFill="1" applyBorder="1"/>
    <xf numFmtId="0" fontId="0" fillId="27" borderId="0" xfId="0" applyFill="1" applyBorder="1"/>
    <xf numFmtId="176" fontId="0" fillId="28" borderId="0" xfId="0" applyNumberFormat="1" applyFill="1" applyBorder="1"/>
    <xf numFmtId="0" fontId="0" fillId="0" borderId="0" xfId="0" applyBorder="1" applyAlignment="1">
      <alignment horizontal="right"/>
    </xf>
    <xf numFmtId="176" fontId="19" fillId="0" borderId="0" xfId="0" applyNumberFormat="1" applyFont="1" applyBorder="1"/>
    <xf numFmtId="0" fontId="19" fillId="26" borderId="0" xfId="0" applyFont="1" applyFill="1" applyAlignment="1">
      <alignment vertical="center"/>
    </xf>
    <xf numFmtId="0" fontId="0" fillId="26" borderId="11" xfId="0" applyFill="1" applyBorder="1"/>
    <xf numFmtId="0" fontId="0" fillId="26" borderId="11" xfId="0" applyFill="1" applyBorder="1" applyAlignment="1">
      <alignment horizontal="right"/>
    </xf>
    <xf numFmtId="0" fontId="0" fillId="26" borderId="12" xfId="0" applyFill="1" applyBorder="1"/>
    <xf numFmtId="0" fontId="0" fillId="26" borderId="12" xfId="0" applyFill="1" applyBorder="1" applyAlignment="1">
      <alignment horizontal="right"/>
    </xf>
    <xf numFmtId="0" fontId="19" fillId="26" borderId="12" xfId="0" applyFont="1" applyFill="1" applyBorder="1"/>
    <xf numFmtId="0" fontId="19" fillId="26" borderId="0" xfId="25" applyFont="1" applyFill="1"/>
    <xf numFmtId="0" fontId="21" fillId="26" borderId="0" xfId="0" applyFont="1" applyFill="1"/>
    <xf numFmtId="0" fontId="19" fillId="26" borderId="0" xfId="0" applyFont="1" applyFill="1" applyAlignment="1">
      <alignment horizontal="left" vertical="center" indent="5"/>
    </xf>
    <xf numFmtId="0" fontId="0" fillId="26" borderId="0" xfId="0" applyFill="1" applyAlignment="1" applyProtection="1">
      <alignment horizontal="left" vertical="center" indent="5"/>
    </xf>
    <xf numFmtId="0" fontId="20" fillId="26" borderId="0" xfId="0" applyFont="1" applyFill="1" applyAlignment="1">
      <alignment horizontal="left" vertical="center" indent="5"/>
    </xf>
    <xf numFmtId="0" fontId="26" fillId="26" borderId="0" xfId="0" applyFont="1" applyFill="1" applyAlignment="1">
      <alignment horizontal="left" vertical="center" indent="5"/>
    </xf>
    <xf numFmtId="0" fontId="19" fillId="26" borderId="11" xfId="0" applyFont="1" applyFill="1" applyBorder="1"/>
    <xf numFmtId="0" fontId="19" fillId="26" borderId="12" xfId="0" applyFont="1" applyFill="1" applyBorder="1" applyAlignment="1">
      <alignment horizontal="right"/>
    </xf>
    <xf numFmtId="0" fontId="19" fillId="26" borderId="0" xfId="0" applyFont="1" applyFill="1" applyAlignment="1">
      <alignment horizontal="right"/>
    </xf>
    <xf numFmtId="0" fontId="0" fillId="0" borderId="0" xfId="0" applyFill="1" applyBorder="1" applyAlignment="1"/>
    <xf numFmtId="0" fontId="19" fillId="0" borderId="12" xfId="0" applyFont="1" applyBorder="1"/>
    <xf numFmtId="0" fontId="0" fillId="0" borderId="12" xfId="0" applyBorder="1"/>
    <xf numFmtId="0" fontId="0" fillId="0" borderId="12" xfId="0" applyFill="1" applyBorder="1"/>
    <xf numFmtId="0" fontId="0" fillId="27" borderId="12" xfId="0" applyFill="1" applyBorder="1"/>
    <xf numFmtId="176" fontId="0" fillId="0" borderId="12" xfId="0" applyNumberFormat="1" applyFill="1" applyBorder="1"/>
    <xf numFmtId="176" fontId="0" fillId="27" borderId="0" xfId="0" applyNumberFormat="1" applyFill="1" applyBorder="1"/>
    <xf numFmtId="0" fontId="0" fillId="27" borderId="0" xfId="0" applyFill="1" applyBorder="1" applyAlignment="1"/>
    <xf numFmtId="0" fontId="0" fillId="26" borderId="0" xfId="0" applyFont="1" applyFill="1"/>
    <xf numFmtId="0" fontId="0" fillId="26" borderId="0" xfId="0" applyFill="1" applyAlignment="1">
      <alignment horizontal="right"/>
    </xf>
    <xf numFmtId="0" fontId="0" fillId="26" borderId="0" xfId="0" applyFill="1" applyBorder="1"/>
    <xf numFmtId="0" fontId="0" fillId="26" borderId="0" xfId="0" applyFill="1" applyBorder="1" applyAlignment="1">
      <alignment horizontal="right"/>
    </xf>
    <xf numFmtId="0" fontId="19" fillId="26" borderId="0" xfId="0" applyFont="1" applyFill="1" applyBorder="1"/>
    <xf numFmtId="0" fontId="0" fillId="26" borderId="0" xfId="0" applyFill="1" applyBorder="1" applyAlignment="1"/>
    <xf numFmtId="0" fontId="0" fillId="26" borderId="0" xfId="0" applyFill="1" applyBorder="1" applyAlignment="1">
      <alignment horizontal="left"/>
    </xf>
    <xf numFmtId="0" fontId="19" fillId="26" borderId="0" xfId="0" applyFont="1" applyFill="1" applyBorder="1" applyAlignment="1">
      <alignment horizontal="left"/>
    </xf>
    <xf numFmtId="17" fontId="0" fillId="26" borderId="0" xfId="0" applyNumberFormat="1" applyFill="1" applyBorder="1"/>
    <xf numFmtId="0" fontId="23" fillId="0" borderId="0" xfId="0" applyFont="1"/>
    <xf numFmtId="0" fontId="23" fillId="26" borderId="0" xfId="0" applyFont="1" applyFill="1"/>
    <xf numFmtId="0" fontId="19" fillId="26" borderId="0" xfId="44" applyFill="1" applyAlignment="1"/>
    <xf numFmtId="0" fontId="19" fillId="0" borderId="0" xfId="44" applyAlignment="1"/>
    <xf numFmtId="0" fontId="19" fillId="0" borderId="0" xfId="44"/>
    <xf numFmtId="0" fontId="20" fillId="29" borderId="13" xfId="44" applyFont="1" applyFill="1" applyBorder="1" applyAlignment="1"/>
    <xf numFmtId="0" fontId="20" fillId="29" borderId="11" xfId="44" applyFont="1" applyFill="1" applyBorder="1" applyAlignment="1"/>
    <xf numFmtId="0" fontId="20" fillId="29" borderId="14" xfId="44" applyFont="1" applyFill="1" applyBorder="1" applyAlignment="1"/>
    <xf numFmtId="0" fontId="20" fillId="29" borderId="15" xfId="44" applyFont="1" applyFill="1" applyBorder="1" applyAlignment="1"/>
    <xf numFmtId="0" fontId="20" fillId="29" borderId="0" xfId="44" applyFont="1" applyFill="1" applyBorder="1" applyAlignment="1"/>
    <xf numFmtId="0" fontId="20" fillId="29" borderId="16" xfId="44" applyFont="1" applyFill="1" applyBorder="1" applyAlignment="1"/>
    <xf numFmtId="0" fontId="24" fillId="29" borderId="15" xfId="44" applyFont="1" applyFill="1" applyBorder="1" applyAlignment="1"/>
    <xf numFmtId="0" fontId="20" fillId="29" borderId="17" xfId="44" applyFont="1" applyFill="1" applyBorder="1" applyAlignment="1"/>
    <xf numFmtId="0" fontId="20" fillId="29" borderId="12" xfId="44" applyFont="1" applyFill="1" applyBorder="1" applyAlignment="1"/>
    <xf numFmtId="0" fontId="20" fillId="29" borderId="18" xfId="44" applyFont="1" applyFill="1" applyBorder="1" applyAlignment="1"/>
    <xf numFmtId="0" fontId="27" fillId="26" borderId="0" xfId="44" applyFont="1" applyFill="1" applyAlignment="1">
      <alignment vertical="center"/>
    </xf>
    <xf numFmtId="0" fontId="20" fillId="26" borderId="0" xfId="44" applyFont="1" applyFill="1" applyAlignment="1"/>
    <xf numFmtId="0" fontId="19" fillId="26" borderId="0" xfId="44" applyFill="1"/>
    <xf numFmtId="0" fontId="20" fillId="26" borderId="0" xfId="0" applyFont="1" applyFill="1" applyAlignment="1">
      <alignment horizontal="center"/>
    </xf>
  </cellXfs>
  <cellStyles count="5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NCLAS,REZONES Y SUS PARTES,DE FUNDICION,DE HIERRO O DE ACERO" xfId="25"/>
    <cellStyle name="ANCLAS,REZONES Y SUS PARTES,DE FUNDICION,DE HIERRO O DE ACERO 2" xfId="26"/>
    <cellStyle name="ANCLAS,REZONES Y SUS PARTES,DE FUNDICION,DE HIERRO O DE ACERO 3" xfId="27"/>
    <cellStyle name="Bad" xfId="28" builtinId="27" customBuiltin="1"/>
    <cellStyle name="bstitutes]_x000a__x000a_; The following mappings take Word for MS-DOS names, PostScript names, and TrueType_x000a__x000a_; names into account" xfId="29"/>
    <cellStyle name="Calculation" xfId="30" builtinId="22" customBuiltin="1"/>
    <cellStyle name="Check Cell" xfId="31" builtinId="23" customBuiltin="1"/>
    <cellStyle name="Explanatory Text" xfId="32" builtinId="53" customBuiltin="1"/>
    <cellStyle name="Good" xfId="33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 2" xfId="41"/>
    <cellStyle name="Normal 3" xfId="42"/>
    <cellStyle name="Normal 3 2" xfId="43"/>
    <cellStyle name="Normal 4" xfId="44"/>
    <cellStyle name="Note" xfId="45" builtinId="10" customBuiltin="1"/>
    <cellStyle name="Output" xfId="46" builtinId="21" customBuiltin="1"/>
    <cellStyle name="Title" xfId="47" builtinId="15" customBuiltin="1"/>
    <cellStyle name="Total" xfId="48" builtinId="25" customBuiltin="1"/>
    <cellStyle name="Warning Text" xfId="49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998284002781944E-2"/>
          <c:y val="1.1494557032829911E-2"/>
          <c:w val="0.73440413046619191"/>
          <c:h val="0.8755568222754951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5"/>
            <c:invertIfNegative val="0"/>
            <c:bubble3D val="0"/>
            <c:spPr>
              <a:solidFill>
                <a:srgbClr val="00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B9CDE5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'Figure 14.3'!$Z$8:$Z$22</c:f>
              <c:strCache>
                <c:ptCount val="15"/>
                <c:pt idx="0">
                  <c:v>US, 1929</c:v>
                </c:pt>
                <c:pt idx="1">
                  <c:v>Finland, 1991</c:v>
                </c:pt>
                <c:pt idx="2">
                  <c:v>Colombia, 1998</c:v>
                </c:pt>
                <c:pt idx="3">
                  <c:v>Spain, 1977</c:v>
                </c:pt>
                <c:pt idx="4">
                  <c:v>Sweden, 1991</c:v>
                </c:pt>
                <c:pt idx="5">
                  <c:v>Historical Average</c:v>
                </c:pt>
                <c:pt idx="6">
                  <c:v>Argentina, 2001</c:v>
                </c:pt>
                <c:pt idx="7">
                  <c:v>Korea, 1997</c:v>
                </c:pt>
                <c:pt idx="8">
                  <c:v>Norway, 1987</c:v>
                </c:pt>
                <c:pt idx="9">
                  <c:v>Hong Kong, 1997</c:v>
                </c:pt>
                <c:pt idx="10">
                  <c:v>Philippines, 1997</c:v>
                </c:pt>
                <c:pt idx="11">
                  <c:v>Thailand, 1997</c:v>
                </c:pt>
                <c:pt idx="12">
                  <c:v>Japan, 1992</c:v>
                </c:pt>
                <c:pt idx="13">
                  <c:v>Indonesia, 1997</c:v>
                </c:pt>
                <c:pt idx="14">
                  <c:v>Malaysia, 1997</c:v>
                </c:pt>
              </c:strCache>
            </c:strRef>
          </c:cat>
          <c:val>
            <c:numRef>
              <c:f>'Figure 14.3'!$AA$8:$AA$22</c:f>
              <c:numCache>
                <c:formatCode>0.0</c:formatCode>
                <c:ptCount val="15"/>
                <c:pt idx="0">
                  <c:v>22</c:v>
                </c:pt>
                <c:pt idx="1">
                  <c:v>13.600000000000001</c:v>
                </c:pt>
                <c:pt idx="2">
                  <c:v>12.9</c:v>
                </c:pt>
                <c:pt idx="3">
                  <c:v>11.7</c:v>
                </c:pt>
                <c:pt idx="4">
                  <c:v>7.9</c:v>
                </c:pt>
                <c:pt idx="5">
                  <c:v>7.1035714285714295</c:v>
                </c:pt>
                <c:pt idx="6">
                  <c:v>5.9</c:v>
                </c:pt>
                <c:pt idx="7">
                  <c:v>5</c:v>
                </c:pt>
                <c:pt idx="8">
                  <c:v>4.5999999999999996</c:v>
                </c:pt>
                <c:pt idx="9">
                  <c:v>4.4000000000000004</c:v>
                </c:pt>
                <c:pt idx="10">
                  <c:v>2.6999999999999993</c:v>
                </c:pt>
                <c:pt idx="11">
                  <c:v>2.5</c:v>
                </c:pt>
                <c:pt idx="12">
                  <c:v>3.3000000000000003</c:v>
                </c:pt>
                <c:pt idx="13">
                  <c:v>2</c:v>
                </c:pt>
                <c:pt idx="14">
                  <c:v>0.95000000000000018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6783120"/>
        <c:axId val="346788216"/>
      </c:barChart>
      <c:catAx>
        <c:axId val="346783120"/>
        <c:scaling>
          <c:orientation val="minMax"/>
        </c:scaling>
        <c:delete val="0"/>
        <c:axPos val="l"/>
        <c:numFmt formatCode="General" sourceLinked="1"/>
        <c:majorTickMark val="out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46788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6788216"/>
        <c:scaling>
          <c:orientation val="minMax"/>
          <c:max val="2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Percent increase</a:t>
                </a:r>
              </a:p>
            </c:rich>
          </c:tx>
          <c:layout>
            <c:manualLayout>
              <c:xMode val="edge"/>
              <c:yMode val="edge"/>
              <c:x val="0.3226386996984027"/>
              <c:y val="0.94370509014242066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467831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-3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09090909090909"/>
          <c:y val="7.5528700906344415E-3"/>
          <c:w val="0.84363636363636363"/>
          <c:h val="0.9078549848942598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5"/>
            <c:invertIfNegative val="0"/>
            <c:bubble3D val="0"/>
            <c:spPr>
              <a:solidFill>
                <a:srgbClr val="00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val>
            <c:numRef>
              <c:f>'Figure 14.3'!$AD$8:$AD$22</c:f>
              <c:numCache>
                <c:formatCode>0</c:formatCode>
                <c:ptCount val="15"/>
                <c:pt idx="0">
                  <c:v>4</c:v>
                </c:pt>
                <c:pt idx="1">
                  <c:v>4</c:v>
                </c:pt>
                <c:pt idx="2">
                  <c:v>6</c:v>
                </c:pt>
                <c:pt idx="3">
                  <c:v>7</c:v>
                </c:pt>
                <c:pt idx="4">
                  <c:v>5</c:v>
                </c:pt>
                <c:pt idx="5" formatCode="0.0">
                  <c:v>4.7857142857142856</c:v>
                </c:pt>
                <c:pt idx="6">
                  <c:v>3</c:v>
                </c:pt>
                <c:pt idx="7">
                  <c:v>2</c:v>
                </c:pt>
                <c:pt idx="8">
                  <c:v>7</c:v>
                </c:pt>
                <c:pt idx="9">
                  <c:v>5</c:v>
                </c:pt>
                <c:pt idx="10">
                  <c:v>4</c:v>
                </c:pt>
                <c:pt idx="11">
                  <c:v>1</c:v>
                </c:pt>
                <c:pt idx="12">
                  <c:v>11</c:v>
                </c:pt>
                <c:pt idx="13">
                  <c:v>5</c:v>
                </c:pt>
                <c:pt idx="14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6785080"/>
        <c:axId val="346782336"/>
      </c:barChart>
      <c:catAx>
        <c:axId val="34678508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50" b="0" i="0" u="none" strike="noStrike" baseline="0">
                <a:solidFill>
                  <a:srgbClr val="FFFFFF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46782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6782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Duration in years</a:t>
                </a:r>
              </a:p>
            </c:rich>
          </c:tx>
          <c:layout>
            <c:manualLayout>
              <c:xMode val="edge"/>
              <c:yMode val="edge"/>
              <c:x val="0.34909122074026461"/>
              <c:y val="0.956193286365520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467850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0</xdr:rowOff>
    </xdr:from>
    <xdr:to>
      <xdr:col>15</xdr:col>
      <xdr:colOff>242888</xdr:colOff>
      <xdr:row>34</xdr:row>
      <xdr:rowOff>114300</xdr:rowOff>
    </xdr:to>
    <xdr:graphicFrame macro="">
      <xdr:nvGraphicFramePr>
        <xdr:cNvPr id="531673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142875</xdr:colOff>
      <xdr:row>5</xdr:row>
      <xdr:rowOff>180975</xdr:rowOff>
    </xdr:from>
    <xdr:to>
      <xdr:col>19</xdr:col>
      <xdr:colOff>514350</xdr:colOff>
      <xdr:row>33</xdr:row>
      <xdr:rowOff>152400</xdr:rowOff>
    </xdr:to>
    <xdr:graphicFrame macro="">
      <xdr:nvGraphicFramePr>
        <xdr:cNvPr id="531674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0.25549</cdr:x>
      <cdr:y>0.54089</cdr:y>
    </cdr:from>
    <cdr:to>
      <cdr:x>0.38836</cdr:x>
      <cdr:y>0.5862</cdr:y>
    </cdr:to>
    <cdr:sp macro="" textlink="">
      <cdr:nvSpPr>
        <cdr:cNvPr id="17889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0676" y="2521380"/>
          <a:ext cx="857550" cy="2121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25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7 percent</a:t>
          </a:r>
        </a:p>
      </cdr:txBody>
    </cdr:sp>
  </cdr:relSizeAnchor>
  <cdr:relSizeAnchor xmlns:cdr="http://schemas.openxmlformats.org/drawingml/2006/chartDrawing">
    <cdr:from>
      <cdr:x>0.18129</cdr:x>
      <cdr:y>0.05749</cdr:y>
    </cdr:from>
    <cdr:to>
      <cdr:x>0.26929</cdr:x>
      <cdr:y>0.09006</cdr:y>
    </cdr:to>
    <cdr:sp macro="" textlink="">
      <cdr:nvSpPr>
        <cdr:cNvPr id="1788930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12588" y="275502"/>
          <a:ext cx="566685" cy="15056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0.72483</cdr:x>
      <cdr:y>0.01365</cdr:y>
    </cdr:from>
    <cdr:to>
      <cdr:x>0.7904</cdr:x>
      <cdr:y>0.04769</cdr:y>
    </cdr:to>
    <cdr:sp macro="" textlink="">
      <cdr:nvSpPr>
        <cdr:cNvPr id="1788931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16340" y="71331"/>
          <a:ext cx="422925" cy="1585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0.40667</cdr:x>
      <cdr:y>0.55237</cdr:y>
    </cdr:from>
    <cdr:to>
      <cdr:x>0.64654</cdr:x>
      <cdr:y>0.59398</cdr:y>
    </cdr:to>
    <cdr:sp macro="" textlink="">
      <cdr:nvSpPr>
        <cdr:cNvPr id="17899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76373" y="2502044"/>
          <a:ext cx="543992" cy="1886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4.8 years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54"/>
  <sheetViews>
    <sheetView tabSelected="1" workbookViewId="0">
      <selection activeCell="A10" sqref="A10"/>
    </sheetView>
  </sheetViews>
  <sheetFormatPr defaultColWidth="8.85546875" defaultRowHeight="13.15" x14ac:dyDescent="0.4"/>
  <cols>
    <col min="1" max="16384" width="8.85546875" style="71"/>
  </cols>
  <sheetData>
    <row r="1" spans="1:59" ht="13.5" thickBot="1" x14ac:dyDescent="0.45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</row>
    <row r="2" spans="1:59" ht="15.75" thickTop="1" x14ac:dyDescent="0.45">
      <c r="A2" s="69"/>
      <c r="B2" s="72" t="s">
        <v>85</v>
      </c>
      <c r="C2" s="73"/>
      <c r="D2" s="73"/>
      <c r="E2" s="73"/>
      <c r="F2" s="73"/>
      <c r="G2" s="73"/>
      <c r="H2" s="74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</row>
    <row r="3" spans="1:59" ht="15.4" x14ac:dyDescent="0.45">
      <c r="A3" s="69"/>
      <c r="B3" s="75" t="s">
        <v>76</v>
      </c>
      <c r="C3" s="76"/>
      <c r="D3" s="76"/>
      <c r="E3" s="76"/>
      <c r="F3" s="76"/>
      <c r="G3" s="76"/>
      <c r="H3" s="77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</row>
    <row r="4" spans="1:59" ht="15.4" x14ac:dyDescent="0.45">
      <c r="A4" s="69"/>
      <c r="B4" s="78" t="s">
        <v>89</v>
      </c>
      <c r="C4" s="76"/>
      <c r="D4" s="76"/>
      <c r="E4" s="76"/>
      <c r="F4" s="76"/>
      <c r="G4" s="76"/>
      <c r="H4" s="77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</row>
    <row r="5" spans="1:59" ht="15.4" x14ac:dyDescent="0.45">
      <c r="A5" s="69"/>
      <c r="B5" s="75" t="s">
        <v>90</v>
      </c>
      <c r="C5" s="76"/>
      <c r="D5" s="76"/>
      <c r="E5" s="76"/>
      <c r="F5" s="76"/>
      <c r="G5" s="76"/>
      <c r="H5" s="77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</row>
    <row r="6" spans="1:59" ht="15.75" thickBot="1" x14ac:dyDescent="0.5">
      <c r="A6" s="69"/>
      <c r="B6" s="79"/>
      <c r="C6" s="80"/>
      <c r="D6" s="80"/>
      <c r="E6" s="80"/>
      <c r="F6" s="80"/>
      <c r="G6" s="80"/>
      <c r="H6" s="81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</row>
    <row r="7" spans="1:59" ht="13.5" thickTop="1" x14ac:dyDescent="0.4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</row>
    <row r="8" spans="1:59" x14ac:dyDescent="0.4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</row>
    <row r="9" spans="1:59" ht="15.4" x14ac:dyDescent="0.45">
      <c r="A9" s="69"/>
      <c r="B9" s="82" t="s">
        <v>88</v>
      </c>
      <c r="C9" s="69"/>
      <c r="D9" s="69"/>
      <c r="E9" s="69"/>
      <c r="F9" s="69"/>
      <c r="G9" s="69"/>
      <c r="H9" s="69"/>
      <c r="I9" s="69"/>
      <c r="J9" s="84"/>
      <c r="K9" s="69"/>
      <c r="L9" s="69"/>
      <c r="M9" s="83" t="s">
        <v>91</v>
      </c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</row>
    <row r="10" spans="1:59" x14ac:dyDescent="0.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</row>
    <row r="11" spans="1:59" x14ac:dyDescent="0.4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</row>
    <row r="12" spans="1:59" x14ac:dyDescent="0.4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</row>
    <row r="13" spans="1:59" x14ac:dyDescent="0.4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</row>
    <row r="14" spans="1:59" x14ac:dyDescent="0.4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</row>
    <row r="15" spans="1:59" x14ac:dyDescent="0.4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</row>
    <row r="16" spans="1:59" x14ac:dyDescent="0.4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</row>
    <row r="17" spans="1:59" x14ac:dyDescent="0.4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</row>
    <row r="18" spans="1:59" x14ac:dyDescent="0.4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</row>
    <row r="19" spans="1:59" x14ac:dyDescent="0.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</row>
    <row r="20" spans="1:59" x14ac:dyDescent="0.4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</row>
    <row r="21" spans="1:59" x14ac:dyDescent="0.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</row>
    <row r="22" spans="1:59" x14ac:dyDescent="0.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</row>
    <row r="23" spans="1:59" x14ac:dyDescent="0.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</row>
    <row r="24" spans="1:59" x14ac:dyDescent="0.4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</row>
    <row r="25" spans="1:59" x14ac:dyDescent="0.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</row>
    <row r="26" spans="1:59" x14ac:dyDescent="0.4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</row>
    <row r="27" spans="1:59" x14ac:dyDescent="0.4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</row>
    <row r="28" spans="1:59" x14ac:dyDescent="0.4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</row>
    <row r="29" spans="1:59" x14ac:dyDescent="0.4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</row>
    <row r="30" spans="1:59" x14ac:dyDescent="0.4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</row>
    <row r="31" spans="1:59" x14ac:dyDescent="0.4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</row>
    <row r="32" spans="1:59" x14ac:dyDescent="0.4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</row>
    <row r="33" spans="1:59" x14ac:dyDescent="0.4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</row>
    <row r="34" spans="1:59" x14ac:dyDescent="0.4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</row>
    <row r="35" spans="1:59" x14ac:dyDescent="0.4">
      <c r="A35" s="69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</row>
    <row r="36" spans="1:59" x14ac:dyDescent="0.4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</row>
    <row r="37" spans="1:59" x14ac:dyDescent="0.4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</row>
    <row r="38" spans="1:59" x14ac:dyDescent="0.4">
      <c r="A38" s="69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</row>
    <row r="39" spans="1:59" x14ac:dyDescent="0.4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</row>
    <row r="40" spans="1:59" x14ac:dyDescent="0.4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</row>
    <row r="41" spans="1:59" x14ac:dyDescent="0.4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</row>
    <row r="42" spans="1:59" x14ac:dyDescent="0.4">
      <c r="A42" s="69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/>
    </row>
    <row r="43" spans="1:59" x14ac:dyDescent="0.4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70"/>
      <c r="AN43" s="70"/>
      <c r="AO43" s="70"/>
      <c r="AP43" s="70"/>
      <c r="AQ43" s="70"/>
      <c r="AR43" s="70"/>
      <c r="AS43" s="70"/>
      <c r="AT43" s="70"/>
      <c r="AU43" s="70"/>
      <c r="AV43" s="70"/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0"/>
    </row>
    <row r="44" spans="1:59" x14ac:dyDescent="0.4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</row>
    <row r="45" spans="1:59" x14ac:dyDescent="0.4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</row>
    <row r="46" spans="1:59" x14ac:dyDescent="0.4">
      <c r="A46" s="69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</row>
    <row r="47" spans="1:59" x14ac:dyDescent="0.4">
      <c r="A47" s="69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</row>
    <row r="48" spans="1:59" x14ac:dyDescent="0.4">
      <c r="A48" s="69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</row>
    <row r="49" spans="1:59" x14ac:dyDescent="0.4">
      <c r="A49" s="69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</row>
    <row r="50" spans="1:59" x14ac:dyDescent="0.4">
      <c r="A50" s="69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</row>
    <row r="51" spans="1:59" x14ac:dyDescent="0.4">
      <c r="A51" s="69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</row>
    <row r="52" spans="1:59" x14ac:dyDescent="0.4">
      <c r="A52" s="69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</row>
    <row r="53" spans="1:59" x14ac:dyDescent="0.4">
      <c r="A53" s="69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/>
      <c r="BF53" s="70"/>
      <c r="BG53" s="70"/>
    </row>
    <row r="54" spans="1:59" x14ac:dyDescent="0.4">
      <c r="A54" s="69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</row>
    <row r="55" spans="1:59" x14ac:dyDescent="0.4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</row>
    <row r="56" spans="1:59" x14ac:dyDescent="0.4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</row>
    <row r="57" spans="1:59" x14ac:dyDescent="0.4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70"/>
      <c r="BG57" s="70"/>
    </row>
    <row r="58" spans="1:59" x14ac:dyDescent="0.4">
      <c r="A58" s="69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/>
      <c r="BF58" s="70"/>
      <c r="BG58" s="70"/>
    </row>
    <row r="59" spans="1:59" x14ac:dyDescent="0.4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/>
      <c r="BF59" s="70"/>
      <c r="BG59" s="70"/>
    </row>
    <row r="60" spans="1:59" x14ac:dyDescent="0.4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</row>
    <row r="61" spans="1:59" x14ac:dyDescent="0.4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</row>
    <row r="62" spans="1:59" x14ac:dyDescent="0.4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</row>
    <row r="63" spans="1:59" x14ac:dyDescent="0.4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70"/>
      <c r="BG63" s="70"/>
    </row>
    <row r="64" spans="1:59" x14ac:dyDescent="0.4">
      <c r="A64" s="69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70"/>
      <c r="BG64" s="70"/>
    </row>
    <row r="65" spans="1:59" x14ac:dyDescent="0.4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/>
      <c r="BE65" s="70"/>
      <c r="BF65" s="70"/>
      <c r="BG65" s="70"/>
    </row>
    <row r="66" spans="1:59" x14ac:dyDescent="0.4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70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  <c r="BB66" s="70"/>
      <c r="BC66" s="70"/>
      <c r="BD66" s="70"/>
      <c r="BE66" s="70"/>
      <c r="BF66" s="70"/>
      <c r="BG66" s="70"/>
    </row>
    <row r="67" spans="1:59" x14ac:dyDescent="0.4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70"/>
      <c r="AN67" s="70"/>
      <c r="AO67" s="70"/>
      <c r="AP67" s="70"/>
      <c r="AQ67" s="70"/>
      <c r="AR67" s="70"/>
      <c r="AS67" s="70"/>
      <c r="AT67" s="70"/>
      <c r="AU67" s="70"/>
      <c r="AV67" s="70"/>
      <c r="AW67" s="70"/>
      <c r="AX67" s="70"/>
      <c r="AY67" s="70"/>
      <c r="AZ67" s="70"/>
      <c r="BA67" s="70"/>
      <c r="BB67" s="70"/>
      <c r="BC67" s="70"/>
      <c r="BD67" s="70"/>
      <c r="BE67" s="70"/>
      <c r="BF67" s="70"/>
      <c r="BG67" s="70"/>
    </row>
    <row r="68" spans="1:59" x14ac:dyDescent="0.4">
      <c r="A68" s="69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70"/>
      <c r="AN68" s="70"/>
      <c r="AO68" s="70"/>
      <c r="AP68" s="70"/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70"/>
      <c r="BD68" s="70"/>
      <c r="BE68" s="70"/>
      <c r="BF68" s="70"/>
      <c r="BG68" s="70"/>
    </row>
    <row r="69" spans="1:59" x14ac:dyDescent="0.4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70"/>
      <c r="AN69" s="70"/>
      <c r="AO69" s="70"/>
      <c r="AP69" s="70"/>
      <c r="AQ69" s="70"/>
      <c r="AR69" s="70"/>
      <c r="AS69" s="70"/>
      <c r="AT69" s="70"/>
      <c r="AU69" s="70"/>
      <c r="AV69" s="70"/>
      <c r="AW69" s="70"/>
      <c r="AX69" s="70"/>
      <c r="AY69" s="70"/>
      <c r="AZ69" s="70"/>
      <c r="BA69" s="70"/>
      <c r="BB69" s="70"/>
      <c r="BC69" s="70"/>
      <c r="BD69" s="70"/>
      <c r="BE69" s="70"/>
      <c r="BF69" s="70"/>
      <c r="BG69" s="70"/>
    </row>
    <row r="70" spans="1:59" x14ac:dyDescent="0.4">
      <c r="A70" s="69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70"/>
      <c r="BC70" s="70"/>
      <c r="BD70" s="70"/>
      <c r="BE70" s="70"/>
      <c r="BF70" s="70"/>
      <c r="BG70" s="70"/>
    </row>
    <row r="71" spans="1:59" x14ac:dyDescent="0.4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70"/>
      <c r="AN71" s="70"/>
      <c r="AO71" s="70"/>
      <c r="AP71" s="70"/>
      <c r="AQ71" s="70"/>
      <c r="AR71" s="70"/>
      <c r="AS71" s="70"/>
      <c r="AT71" s="70"/>
      <c r="AU71" s="70"/>
      <c r="AV71" s="70"/>
      <c r="AW71" s="70"/>
      <c r="AX71" s="70"/>
      <c r="AY71" s="70"/>
      <c r="AZ71" s="70"/>
      <c r="BA71" s="70"/>
      <c r="BB71" s="70"/>
      <c r="BC71" s="70"/>
      <c r="BD71" s="70"/>
      <c r="BE71" s="70"/>
      <c r="BF71" s="70"/>
      <c r="BG71" s="70"/>
    </row>
    <row r="72" spans="1:59" x14ac:dyDescent="0.4">
      <c r="A72" s="69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70"/>
      <c r="AN72" s="70"/>
      <c r="AO72" s="70"/>
      <c r="AP72" s="70"/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70"/>
      <c r="BC72" s="70"/>
      <c r="BD72" s="70"/>
      <c r="BE72" s="70"/>
      <c r="BF72" s="70"/>
      <c r="BG72" s="70"/>
    </row>
    <row r="73" spans="1:59" x14ac:dyDescent="0.4">
      <c r="A73" s="69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70"/>
      <c r="AN73" s="70"/>
      <c r="AO73" s="70"/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  <c r="BB73" s="70"/>
      <c r="BC73" s="70"/>
      <c r="BD73" s="70"/>
      <c r="BE73" s="70"/>
      <c r="BF73" s="70"/>
      <c r="BG73" s="70"/>
    </row>
    <row r="74" spans="1:59" x14ac:dyDescent="0.4">
      <c r="A74" s="69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70"/>
      <c r="BG74" s="70"/>
    </row>
    <row r="75" spans="1:59" x14ac:dyDescent="0.4">
      <c r="A75" s="69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70"/>
      <c r="AN75" s="70"/>
      <c r="AO75" s="70"/>
      <c r="AP75" s="70"/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  <c r="BC75" s="70"/>
      <c r="BD75" s="70"/>
      <c r="BE75" s="70"/>
      <c r="BF75" s="70"/>
      <c r="BG75" s="70"/>
    </row>
    <row r="76" spans="1:59" x14ac:dyDescent="0.4">
      <c r="A76" s="69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/>
      <c r="BB76" s="70"/>
      <c r="BC76" s="70"/>
      <c r="BD76" s="70"/>
      <c r="BE76" s="70"/>
      <c r="BF76" s="70"/>
      <c r="BG76" s="70"/>
    </row>
    <row r="77" spans="1:59" x14ac:dyDescent="0.4">
      <c r="A77" s="69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70"/>
      <c r="AN77" s="70"/>
      <c r="AO77" s="70"/>
      <c r="AP77" s="70"/>
      <c r="AQ77" s="70"/>
      <c r="AR77" s="70"/>
      <c r="AS77" s="70"/>
      <c r="AT77" s="70"/>
      <c r="AU77" s="70"/>
      <c r="AV77" s="70"/>
      <c r="AW77" s="70"/>
      <c r="AX77" s="70"/>
      <c r="AY77" s="70"/>
      <c r="AZ77" s="70"/>
      <c r="BA77" s="70"/>
      <c r="BB77" s="70"/>
      <c r="BC77" s="70"/>
      <c r="BD77" s="70"/>
      <c r="BE77" s="70"/>
      <c r="BF77" s="70"/>
      <c r="BG77" s="70"/>
    </row>
    <row r="78" spans="1:59" x14ac:dyDescent="0.4">
      <c r="A78" s="69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70"/>
      <c r="BC78" s="70"/>
      <c r="BD78" s="70"/>
      <c r="BE78" s="70"/>
      <c r="BF78" s="70"/>
      <c r="BG78" s="70"/>
    </row>
    <row r="79" spans="1:59" x14ac:dyDescent="0.4">
      <c r="A79" s="69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/>
      <c r="BC79" s="70"/>
      <c r="BD79" s="70"/>
      <c r="BE79" s="70"/>
      <c r="BF79" s="70"/>
      <c r="BG79" s="70"/>
    </row>
    <row r="80" spans="1:59" x14ac:dyDescent="0.4">
      <c r="A80" s="69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  <c r="BD80" s="70"/>
      <c r="BE80" s="70"/>
      <c r="BF80" s="70"/>
      <c r="BG80" s="70"/>
    </row>
    <row r="81" spans="1:59" x14ac:dyDescent="0.4">
      <c r="A81" s="69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70"/>
      <c r="BG81" s="70"/>
    </row>
    <row r="82" spans="1:59" x14ac:dyDescent="0.4">
      <c r="A82" s="69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/>
      <c r="BD82" s="70"/>
      <c r="BE82" s="70"/>
      <c r="BF82" s="70"/>
      <c r="BG82" s="70"/>
    </row>
    <row r="83" spans="1:59" x14ac:dyDescent="0.4">
      <c r="A83" s="69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/>
    </row>
    <row r="84" spans="1:59" x14ac:dyDescent="0.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/>
      <c r="BC84" s="70"/>
      <c r="BD84" s="70"/>
      <c r="BE84" s="70"/>
      <c r="BF84" s="70"/>
      <c r="BG84" s="70"/>
    </row>
    <row r="85" spans="1:59" x14ac:dyDescent="0.4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70"/>
      <c r="AN85" s="70"/>
      <c r="AO85" s="70"/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/>
      <c r="BC85" s="70"/>
      <c r="BD85" s="70"/>
      <c r="BE85" s="70"/>
      <c r="BF85" s="70"/>
      <c r="BG85" s="70"/>
    </row>
    <row r="86" spans="1:59" x14ac:dyDescent="0.4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70"/>
      <c r="AN86" s="70"/>
      <c r="AO86" s="70"/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/>
      <c r="BA86" s="70"/>
      <c r="BB86" s="70"/>
      <c r="BC86" s="70"/>
      <c r="BD86" s="70"/>
      <c r="BE86" s="70"/>
      <c r="BF86" s="70"/>
      <c r="BG86" s="70"/>
    </row>
    <row r="87" spans="1:59" x14ac:dyDescent="0.4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  <c r="BB87" s="70"/>
      <c r="BC87" s="70"/>
      <c r="BD87" s="70"/>
      <c r="BE87" s="70"/>
      <c r="BF87" s="70"/>
      <c r="BG87" s="70"/>
    </row>
    <row r="88" spans="1:59" x14ac:dyDescent="0.4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/>
      <c r="BC88" s="70"/>
      <c r="BD88" s="70"/>
      <c r="BE88" s="70"/>
      <c r="BF88" s="70"/>
      <c r="BG88" s="70"/>
    </row>
    <row r="89" spans="1:59" x14ac:dyDescent="0.4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/>
    </row>
    <row r="90" spans="1:59" x14ac:dyDescent="0.4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0"/>
      <c r="BG90" s="70"/>
    </row>
    <row r="91" spans="1:59" x14ac:dyDescent="0.4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70"/>
      <c r="AN91" s="70"/>
      <c r="AO91" s="70"/>
      <c r="AP91" s="70"/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  <c r="BB91" s="70"/>
      <c r="BC91" s="70"/>
      <c r="BD91" s="70"/>
      <c r="BE91" s="70"/>
      <c r="BF91" s="70"/>
      <c r="BG91" s="70"/>
    </row>
    <row r="92" spans="1:59" x14ac:dyDescent="0.4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  <c r="BB92" s="70"/>
      <c r="BC92" s="70"/>
      <c r="BD92" s="70"/>
      <c r="BE92" s="70"/>
      <c r="BF92" s="70"/>
      <c r="BG92" s="70"/>
    </row>
    <row r="93" spans="1:59" x14ac:dyDescent="0.4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70"/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0"/>
      <c r="BE93" s="70"/>
      <c r="BF93" s="70"/>
      <c r="BG93" s="70"/>
    </row>
    <row r="94" spans="1:59" x14ac:dyDescent="0.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70"/>
      <c r="AX94" s="70"/>
      <c r="AY94" s="70"/>
      <c r="AZ94" s="70"/>
      <c r="BA94" s="70"/>
      <c r="BB94" s="70"/>
      <c r="BC94" s="70"/>
      <c r="BD94" s="70"/>
      <c r="BE94" s="70"/>
      <c r="BF94" s="70"/>
      <c r="BG94" s="70"/>
    </row>
    <row r="95" spans="1:59" x14ac:dyDescent="0.4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70"/>
      <c r="AN95" s="70"/>
      <c r="AO95" s="70"/>
      <c r="AP95" s="70"/>
      <c r="AQ95" s="70"/>
      <c r="AR95" s="70"/>
      <c r="AS95" s="70"/>
      <c r="AT95" s="70"/>
      <c r="AU95" s="70"/>
      <c r="AV95" s="70"/>
      <c r="AW95" s="70"/>
      <c r="AX95" s="70"/>
      <c r="AY95" s="70"/>
      <c r="AZ95" s="70"/>
      <c r="BA95" s="70"/>
      <c r="BB95" s="70"/>
      <c r="BC95" s="70"/>
      <c r="BD95" s="70"/>
      <c r="BE95" s="70"/>
      <c r="BF95" s="70"/>
      <c r="BG95" s="70"/>
    </row>
    <row r="96" spans="1:59" x14ac:dyDescent="0.4">
      <c r="A96" s="69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70"/>
      <c r="AN96" s="70"/>
      <c r="AO96" s="70"/>
      <c r="AP96" s="70"/>
      <c r="AQ96" s="70"/>
      <c r="AR96" s="70"/>
      <c r="AS96" s="70"/>
      <c r="AT96" s="70"/>
      <c r="AU96" s="70"/>
      <c r="AV96" s="70"/>
      <c r="AW96" s="70"/>
      <c r="AX96" s="70"/>
      <c r="AY96" s="70"/>
      <c r="AZ96" s="70"/>
      <c r="BA96" s="70"/>
      <c r="BB96" s="70"/>
      <c r="BC96" s="70"/>
      <c r="BD96" s="70"/>
      <c r="BE96" s="70"/>
      <c r="BF96" s="70"/>
      <c r="BG96" s="70"/>
    </row>
    <row r="97" spans="1:59" x14ac:dyDescent="0.4">
      <c r="A97" s="69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  <c r="BB97" s="70"/>
      <c r="BC97" s="70"/>
      <c r="BD97" s="70"/>
      <c r="BE97" s="70"/>
      <c r="BF97" s="70"/>
      <c r="BG97" s="70"/>
    </row>
    <row r="98" spans="1:59" x14ac:dyDescent="0.4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70"/>
      <c r="AN98" s="70"/>
      <c r="AO98" s="70"/>
      <c r="AP98" s="70"/>
      <c r="AQ98" s="70"/>
      <c r="AR98" s="70"/>
      <c r="AS98" s="70"/>
      <c r="AT98" s="70"/>
      <c r="AU98" s="70"/>
      <c r="AV98" s="70"/>
      <c r="AW98" s="70"/>
      <c r="AX98" s="70"/>
      <c r="AY98" s="70"/>
      <c r="AZ98" s="70"/>
      <c r="BA98" s="70"/>
      <c r="BB98" s="70"/>
      <c r="BC98" s="70"/>
      <c r="BD98" s="70"/>
      <c r="BE98" s="70"/>
      <c r="BF98" s="70"/>
      <c r="BG98" s="70"/>
    </row>
    <row r="99" spans="1:59" x14ac:dyDescent="0.4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70"/>
      <c r="AN99" s="70"/>
      <c r="AO99" s="70"/>
      <c r="AP99" s="70"/>
      <c r="AQ99" s="70"/>
      <c r="AR99" s="70"/>
      <c r="AS99" s="70"/>
      <c r="AT99" s="70"/>
      <c r="AU99" s="70"/>
      <c r="AV99" s="70"/>
      <c r="AW99" s="70"/>
      <c r="AX99" s="70"/>
      <c r="AY99" s="70"/>
      <c r="AZ99" s="70"/>
      <c r="BA99" s="70"/>
      <c r="BB99" s="70"/>
      <c r="BC99" s="70"/>
      <c r="BD99" s="70"/>
      <c r="BE99" s="70"/>
      <c r="BF99" s="70"/>
      <c r="BG99" s="70"/>
    </row>
    <row r="100" spans="1:59" x14ac:dyDescent="0.4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70"/>
      <c r="AN100" s="70"/>
      <c r="AO100" s="70"/>
      <c r="AP100" s="70"/>
      <c r="AQ100" s="70"/>
      <c r="AR100" s="70"/>
      <c r="AS100" s="70"/>
      <c r="AT100" s="70"/>
      <c r="AU100" s="70"/>
      <c r="AV100" s="70"/>
      <c r="AW100" s="70"/>
      <c r="AX100" s="70"/>
      <c r="AY100" s="70"/>
      <c r="AZ100" s="70"/>
      <c r="BA100" s="70"/>
      <c r="BB100" s="70"/>
      <c r="BC100" s="70"/>
      <c r="BD100" s="70"/>
      <c r="BE100" s="70"/>
      <c r="BF100" s="70"/>
      <c r="BG100" s="70"/>
    </row>
    <row r="101" spans="1:59" x14ac:dyDescent="0.4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70"/>
      <c r="AN101" s="70"/>
      <c r="AO101" s="70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  <c r="BB101" s="70"/>
      <c r="BC101" s="70"/>
      <c r="BD101" s="70"/>
      <c r="BE101" s="70"/>
      <c r="BF101" s="70"/>
      <c r="BG101" s="70"/>
    </row>
    <row r="102" spans="1:59" x14ac:dyDescent="0.4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  <c r="BD102" s="70"/>
      <c r="BE102" s="70"/>
      <c r="BF102" s="70"/>
      <c r="BG102" s="70"/>
    </row>
    <row r="103" spans="1:59" x14ac:dyDescent="0.4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70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</row>
    <row r="104" spans="1:59" x14ac:dyDescent="0.4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70"/>
      <c r="AN104" s="70"/>
      <c r="AO104" s="70"/>
      <c r="AP104" s="70"/>
      <c r="AQ104" s="70"/>
      <c r="AR104" s="70"/>
      <c r="AS104" s="70"/>
      <c r="AT104" s="70"/>
      <c r="AU104" s="70"/>
      <c r="AV104" s="70"/>
      <c r="AW104" s="70"/>
      <c r="AX104" s="70"/>
      <c r="AY104" s="70"/>
      <c r="AZ104" s="70"/>
      <c r="BA104" s="70"/>
      <c r="BB104" s="70"/>
      <c r="BC104" s="70"/>
      <c r="BD104" s="70"/>
      <c r="BE104" s="70"/>
      <c r="BF104" s="70"/>
      <c r="BG104" s="70"/>
    </row>
    <row r="105" spans="1:59" x14ac:dyDescent="0.4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70"/>
      <c r="AN105" s="70"/>
      <c r="AO105" s="70"/>
      <c r="AP105" s="70"/>
      <c r="AQ105" s="70"/>
      <c r="AR105" s="70"/>
      <c r="AS105" s="70"/>
      <c r="AT105" s="70"/>
      <c r="AU105" s="70"/>
      <c r="AV105" s="70"/>
      <c r="AW105" s="70"/>
      <c r="AX105" s="70"/>
      <c r="AY105" s="70"/>
      <c r="AZ105" s="70"/>
      <c r="BA105" s="70"/>
      <c r="BB105" s="70"/>
      <c r="BC105" s="70"/>
      <c r="BD105" s="70"/>
      <c r="BE105" s="70"/>
      <c r="BF105" s="70"/>
      <c r="BG105" s="70"/>
    </row>
    <row r="106" spans="1:59" x14ac:dyDescent="0.4">
      <c r="A106" s="69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70"/>
      <c r="AN106" s="70"/>
      <c r="AO106" s="70"/>
      <c r="AP106" s="70"/>
      <c r="AQ106" s="70"/>
      <c r="AR106" s="70"/>
      <c r="AS106" s="70"/>
      <c r="AT106" s="70"/>
      <c r="AU106" s="70"/>
      <c r="AV106" s="70"/>
      <c r="AW106" s="70"/>
      <c r="AX106" s="70"/>
      <c r="AY106" s="70"/>
      <c r="AZ106" s="70"/>
      <c r="BA106" s="70"/>
      <c r="BB106" s="70"/>
      <c r="BC106" s="70"/>
      <c r="BD106" s="70"/>
      <c r="BE106" s="70"/>
      <c r="BF106" s="70"/>
      <c r="BG106" s="70"/>
    </row>
    <row r="107" spans="1:59" x14ac:dyDescent="0.4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70"/>
      <c r="AN107" s="70"/>
      <c r="AO107" s="70"/>
      <c r="AP107" s="70"/>
      <c r="AQ107" s="70"/>
      <c r="AR107" s="70"/>
      <c r="AS107" s="70"/>
      <c r="AT107" s="70"/>
      <c r="AU107" s="70"/>
      <c r="AV107" s="70"/>
      <c r="AW107" s="70"/>
      <c r="AX107" s="70"/>
      <c r="AY107" s="70"/>
      <c r="AZ107" s="70"/>
      <c r="BA107" s="70"/>
      <c r="BB107" s="70"/>
      <c r="BC107" s="70"/>
      <c r="BD107" s="70"/>
      <c r="BE107" s="70"/>
      <c r="BF107" s="70"/>
      <c r="BG107" s="70"/>
    </row>
    <row r="108" spans="1:59" x14ac:dyDescent="0.4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70"/>
      <c r="AN108" s="70"/>
      <c r="AO108" s="70"/>
      <c r="AP108" s="70"/>
      <c r="AQ108" s="70"/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  <c r="BD108" s="70"/>
      <c r="BE108" s="70"/>
      <c r="BF108" s="70"/>
      <c r="BG108" s="70"/>
    </row>
    <row r="109" spans="1:59" x14ac:dyDescent="0.4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70"/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/>
      <c r="BB109" s="70"/>
      <c r="BC109" s="70"/>
      <c r="BD109" s="70"/>
      <c r="BE109" s="70"/>
      <c r="BF109" s="70"/>
      <c r="BG109" s="70"/>
    </row>
    <row r="110" spans="1:59" x14ac:dyDescent="0.4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70"/>
      <c r="AN110" s="70"/>
      <c r="AO110" s="70"/>
      <c r="AP110" s="70"/>
      <c r="AQ110" s="70"/>
      <c r="AR110" s="70"/>
      <c r="AS110" s="70"/>
      <c r="AT110" s="70"/>
      <c r="AU110" s="70"/>
      <c r="AV110" s="70"/>
      <c r="AW110" s="70"/>
      <c r="AX110" s="70"/>
      <c r="AY110" s="70"/>
      <c r="AZ110" s="70"/>
      <c r="BA110" s="70"/>
      <c r="BB110" s="70"/>
      <c r="BC110" s="70"/>
      <c r="BD110" s="70"/>
      <c r="BE110" s="70"/>
      <c r="BF110" s="70"/>
      <c r="BG110" s="70"/>
    </row>
    <row r="111" spans="1:59" x14ac:dyDescent="0.4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  <c r="BD111" s="70"/>
      <c r="BE111" s="70"/>
      <c r="BF111" s="70"/>
      <c r="BG111" s="70"/>
    </row>
    <row r="112" spans="1:59" x14ac:dyDescent="0.4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70"/>
      <c r="AN112" s="70"/>
      <c r="AO112" s="70"/>
      <c r="AP112" s="70"/>
      <c r="AQ112" s="70"/>
      <c r="AR112" s="70"/>
      <c r="AS112" s="70"/>
      <c r="AT112" s="70"/>
      <c r="AU112" s="70"/>
      <c r="AV112" s="70"/>
      <c r="AW112" s="70"/>
      <c r="AX112" s="70"/>
      <c r="AY112" s="70"/>
      <c r="AZ112" s="70"/>
      <c r="BA112" s="70"/>
      <c r="BB112" s="70"/>
      <c r="BC112" s="70"/>
      <c r="BD112" s="70"/>
      <c r="BE112" s="70"/>
      <c r="BF112" s="70"/>
      <c r="BG112" s="70"/>
    </row>
    <row r="113" spans="1:59" x14ac:dyDescent="0.4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70"/>
      <c r="AN113" s="70"/>
      <c r="AO113" s="70"/>
      <c r="AP113" s="70"/>
      <c r="AQ113" s="70"/>
      <c r="AR113" s="70"/>
      <c r="AS113" s="70"/>
      <c r="AT113" s="70"/>
      <c r="AU113" s="70"/>
      <c r="AV113" s="70"/>
      <c r="AW113" s="70"/>
      <c r="AX113" s="70"/>
      <c r="AY113" s="70"/>
      <c r="AZ113" s="70"/>
      <c r="BA113" s="70"/>
      <c r="BB113" s="70"/>
      <c r="BC113" s="70"/>
      <c r="BD113" s="70"/>
      <c r="BE113" s="70"/>
      <c r="BF113" s="70"/>
      <c r="BG113" s="70"/>
    </row>
    <row r="114" spans="1:59" x14ac:dyDescent="0.4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70"/>
      <c r="AN114" s="70"/>
      <c r="AO114" s="70"/>
      <c r="AP114" s="70"/>
      <c r="AQ114" s="70"/>
      <c r="AR114" s="70"/>
      <c r="AS114" s="70"/>
      <c r="AT114" s="70"/>
      <c r="AU114" s="70"/>
      <c r="AV114" s="70"/>
      <c r="AW114" s="70"/>
      <c r="AX114" s="70"/>
      <c r="AY114" s="70"/>
      <c r="AZ114" s="70"/>
      <c r="BA114" s="70"/>
      <c r="BB114" s="70"/>
      <c r="BC114" s="70"/>
      <c r="BD114" s="70"/>
      <c r="BE114" s="70"/>
      <c r="BF114" s="70"/>
      <c r="BG114" s="70"/>
    </row>
    <row r="115" spans="1:59" x14ac:dyDescent="0.4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70"/>
      <c r="AN115" s="70"/>
      <c r="AO115" s="70"/>
      <c r="AP115" s="70"/>
      <c r="AQ115" s="70"/>
      <c r="AR115" s="70"/>
      <c r="AS115" s="70"/>
      <c r="AT115" s="70"/>
      <c r="AU115" s="70"/>
      <c r="AV115" s="70"/>
      <c r="AW115" s="70"/>
      <c r="AX115" s="70"/>
      <c r="AY115" s="70"/>
      <c r="AZ115" s="70"/>
      <c r="BA115" s="70"/>
      <c r="BB115" s="70"/>
      <c r="BC115" s="70"/>
      <c r="BD115" s="70"/>
      <c r="BE115" s="70"/>
      <c r="BF115" s="70"/>
      <c r="BG115" s="70"/>
    </row>
    <row r="116" spans="1:59" x14ac:dyDescent="0.4">
      <c r="A116" s="69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70"/>
      <c r="AN116" s="70"/>
      <c r="AO116" s="70"/>
      <c r="AP116" s="70"/>
      <c r="AQ116" s="70"/>
      <c r="AR116" s="70"/>
      <c r="AS116" s="70"/>
      <c r="AT116" s="70"/>
      <c r="AU116" s="70"/>
      <c r="AV116" s="70"/>
      <c r="AW116" s="70"/>
      <c r="AX116" s="70"/>
      <c r="AY116" s="70"/>
      <c r="AZ116" s="70"/>
      <c r="BA116" s="70"/>
      <c r="BB116" s="70"/>
      <c r="BC116" s="70"/>
      <c r="BD116" s="70"/>
      <c r="BE116" s="70"/>
      <c r="BF116" s="70"/>
      <c r="BG116" s="70"/>
    </row>
    <row r="117" spans="1:59" x14ac:dyDescent="0.4">
      <c r="A117" s="69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70"/>
      <c r="AN117" s="70"/>
      <c r="AO117" s="70"/>
      <c r="AP117" s="70"/>
      <c r="AQ117" s="70"/>
      <c r="AR117" s="70"/>
      <c r="AS117" s="70"/>
      <c r="AT117" s="70"/>
      <c r="AU117" s="70"/>
      <c r="AV117" s="70"/>
      <c r="AW117" s="70"/>
      <c r="AX117" s="70"/>
      <c r="AY117" s="70"/>
      <c r="AZ117" s="70"/>
      <c r="BA117" s="70"/>
      <c r="BB117" s="70"/>
      <c r="BC117" s="70"/>
      <c r="BD117" s="70"/>
      <c r="BE117" s="70"/>
      <c r="BF117" s="70"/>
      <c r="BG117" s="70"/>
    </row>
    <row r="118" spans="1:59" x14ac:dyDescent="0.4">
      <c r="A118" s="69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70"/>
      <c r="AN118" s="70"/>
      <c r="AO118" s="70"/>
      <c r="AP118" s="70"/>
      <c r="AQ118" s="70"/>
      <c r="AR118" s="70"/>
      <c r="AS118" s="70"/>
      <c r="AT118" s="70"/>
      <c r="AU118" s="70"/>
      <c r="AV118" s="70"/>
      <c r="AW118" s="70"/>
      <c r="AX118" s="70"/>
      <c r="AY118" s="70"/>
      <c r="AZ118" s="70"/>
      <c r="BA118" s="70"/>
      <c r="BB118" s="70"/>
      <c r="BC118" s="70"/>
      <c r="BD118" s="70"/>
      <c r="BE118" s="70"/>
      <c r="BF118" s="70"/>
      <c r="BG118" s="70"/>
    </row>
    <row r="119" spans="1:59" x14ac:dyDescent="0.4">
      <c r="A119" s="69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70"/>
      <c r="AN119" s="70"/>
      <c r="AO119" s="70"/>
      <c r="AP119" s="70"/>
      <c r="AQ119" s="70"/>
      <c r="AR119" s="70"/>
      <c r="AS119" s="70"/>
      <c r="AT119" s="70"/>
      <c r="AU119" s="70"/>
      <c r="AV119" s="70"/>
      <c r="AW119" s="70"/>
      <c r="AX119" s="70"/>
      <c r="AY119" s="70"/>
      <c r="AZ119" s="70"/>
      <c r="BA119" s="70"/>
      <c r="BB119" s="70"/>
      <c r="BC119" s="70"/>
      <c r="BD119" s="70"/>
      <c r="BE119" s="70"/>
      <c r="BF119" s="70"/>
      <c r="BG119" s="70"/>
    </row>
    <row r="120" spans="1:59" x14ac:dyDescent="0.4">
      <c r="A120" s="69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70"/>
      <c r="AN120" s="70"/>
      <c r="AO120" s="70"/>
      <c r="AP120" s="70"/>
      <c r="AQ120" s="70"/>
      <c r="AR120" s="70"/>
      <c r="AS120" s="70"/>
      <c r="AT120" s="70"/>
      <c r="AU120" s="70"/>
      <c r="AV120" s="70"/>
      <c r="AW120" s="70"/>
      <c r="AX120" s="70"/>
      <c r="AY120" s="70"/>
      <c r="AZ120" s="70"/>
      <c r="BA120" s="70"/>
      <c r="BB120" s="70"/>
      <c r="BC120" s="70"/>
      <c r="BD120" s="70"/>
      <c r="BE120" s="70"/>
      <c r="BF120" s="70"/>
      <c r="BG120" s="70"/>
    </row>
    <row r="121" spans="1:59" x14ac:dyDescent="0.4">
      <c r="A121" s="69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70"/>
      <c r="AN121" s="70"/>
      <c r="AO121" s="70"/>
      <c r="AP121" s="70"/>
      <c r="AQ121" s="70"/>
      <c r="AR121" s="70"/>
      <c r="AS121" s="70"/>
      <c r="AT121" s="70"/>
      <c r="AU121" s="70"/>
      <c r="AV121" s="70"/>
      <c r="AW121" s="70"/>
      <c r="AX121" s="70"/>
      <c r="AY121" s="70"/>
      <c r="AZ121" s="70"/>
      <c r="BA121" s="70"/>
      <c r="BB121" s="70"/>
      <c r="BC121" s="70"/>
      <c r="BD121" s="70"/>
      <c r="BE121" s="70"/>
      <c r="BF121" s="70"/>
      <c r="BG121" s="70"/>
    </row>
    <row r="122" spans="1:59" x14ac:dyDescent="0.4">
      <c r="A122" s="69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70"/>
      <c r="AN122" s="70"/>
      <c r="AO122" s="70"/>
      <c r="AP122" s="70"/>
      <c r="AQ122" s="70"/>
      <c r="AR122" s="70"/>
      <c r="AS122" s="70"/>
      <c r="AT122" s="70"/>
      <c r="AU122" s="70"/>
      <c r="AV122" s="70"/>
      <c r="AW122" s="70"/>
      <c r="AX122" s="70"/>
      <c r="AY122" s="70"/>
      <c r="AZ122" s="70"/>
      <c r="BA122" s="70"/>
      <c r="BB122" s="70"/>
      <c r="BC122" s="70"/>
      <c r="BD122" s="70"/>
      <c r="BE122" s="70"/>
      <c r="BF122" s="70"/>
      <c r="BG122" s="70"/>
    </row>
    <row r="123" spans="1:59" x14ac:dyDescent="0.4">
      <c r="A123" s="69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70"/>
      <c r="AN123" s="70"/>
      <c r="AO123" s="70"/>
      <c r="AP123" s="70"/>
      <c r="AQ123" s="70"/>
      <c r="AR123" s="70"/>
      <c r="AS123" s="70"/>
      <c r="AT123" s="70"/>
      <c r="AU123" s="70"/>
      <c r="AV123" s="70"/>
      <c r="AW123" s="70"/>
      <c r="AX123" s="70"/>
      <c r="AY123" s="70"/>
      <c r="AZ123" s="70"/>
      <c r="BA123" s="70"/>
      <c r="BB123" s="70"/>
      <c r="BC123" s="70"/>
      <c r="BD123" s="70"/>
      <c r="BE123" s="70"/>
      <c r="BF123" s="70"/>
      <c r="BG123" s="70"/>
    </row>
    <row r="124" spans="1:59" x14ac:dyDescent="0.4">
      <c r="A124" s="69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70"/>
      <c r="AN124" s="70"/>
      <c r="AO124" s="70"/>
      <c r="AP124" s="70"/>
      <c r="AQ124" s="70"/>
      <c r="AR124" s="70"/>
      <c r="AS124" s="70"/>
      <c r="AT124" s="70"/>
      <c r="AU124" s="70"/>
      <c r="AV124" s="70"/>
      <c r="AW124" s="70"/>
      <c r="AX124" s="70"/>
      <c r="AY124" s="70"/>
      <c r="AZ124" s="70"/>
      <c r="BA124" s="70"/>
      <c r="BB124" s="70"/>
      <c r="BC124" s="70"/>
      <c r="BD124" s="70"/>
      <c r="BE124" s="70"/>
      <c r="BF124" s="70"/>
      <c r="BG124" s="70"/>
    </row>
    <row r="125" spans="1:59" x14ac:dyDescent="0.4">
      <c r="A125" s="69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70"/>
      <c r="AN125" s="70"/>
      <c r="AO125" s="70"/>
      <c r="AP125" s="70"/>
      <c r="AQ125" s="70"/>
      <c r="AR125" s="70"/>
      <c r="AS125" s="70"/>
      <c r="AT125" s="70"/>
      <c r="AU125" s="70"/>
      <c r="AV125" s="70"/>
      <c r="AW125" s="70"/>
      <c r="AX125" s="70"/>
      <c r="AY125" s="70"/>
      <c r="AZ125" s="70"/>
      <c r="BA125" s="70"/>
      <c r="BB125" s="70"/>
      <c r="BC125" s="70"/>
      <c r="BD125" s="70"/>
      <c r="BE125" s="70"/>
      <c r="BF125" s="70"/>
      <c r="BG125" s="70"/>
    </row>
    <row r="126" spans="1:59" x14ac:dyDescent="0.4">
      <c r="A126" s="69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70"/>
      <c r="AN126" s="70"/>
      <c r="AO126" s="70"/>
      <c r="AP126" s="70"/>
      <c r="AQ126" s="70"/>
      <c r="AR126" s="70"/>
      <c r="AS126" s="70"/>
      <c r="AT126" s="70"/>
      <c r="AU126" s="70"/>
      <c r="AV126" s="70"/>
      <c r="AW126" s="70"/>
      <c r="AX126" s="70"/>
      <c r="AY126" s="70"/>
      <c r="AZ126" s="70"/>
      <c r="BA126" s="70"/>
      <c r="BB126" s="70"/>
      <c r="BC126" s="70"/>
      <c r="BD126" s="70"/>
      <c r="BE126" s="70"/>
      <c r="BF126" s="70"/>
      <c r="BG126" s="70"/>
    </row>
    <row r="127" spans="1:59" x14ac:dyDescent="0.4">
      <c r="A127" s="69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70"/>
      <c r="AN127" s="70"/>
      <c r="AO127" s="70"/>
      <c r="AP127" s="70"/>
      <c r="AQ127" s="70"/>
      <c r="AR127" s="70"/>
      <c r="AS127" s="70"/>
      <c r="AT127" s="70"/>
      <c r="AU127" s="70"/>
      <c r="AV127" s="70"/>
      <c r="AW127" s="70"/>
      <c r="AX127" s="70"/>
      <c r="AY127" s="70"/>
      <c r="AZ127" s="70"/>
      <c r="BA127" s="70"/>
      <c r="BB127" s="70"/>
      <c r="BC127" s="70"/>
      <c r="BD127" s="70"/>
      <c r="BE127" s="70"/>
      <c r="BF127" s="70"/>
      <c r="BG127" s="70"/>
    </row>
    <row r="128" spans="1:59" x14ac:dyDescent="0.4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70"/>
      <c r="AN128" s="70"/>
      <c r="AO128" s="70"/>
      <c r="AP128" s="70"/>
      <c r="AQ128" s="70"/>
      <c r="AR128" s="70"/>
      <c r="AS128" s="70"/>
      <c r="AT128" s="70"/>
      <c r="AU128" s="70"/>
      <c r="AV128" s="70"/>
      <c r="AW128" s="70"/>
      <c r="AX128" s="70"/>
      <c r="AY128" s="70"/>
      <c r="AZ128" s="70"/>
      <c r="BA128" s="70"/>
      <c r="BB128" s="70"/>
      <c r="BC128" s="70"/>
      <c r="BD128" s="70"/>
      <c r="BE128" s="70"/>
      <c r="BF128" s="70"/>
      <c r="BG128" s="70"/>
    </row>
    <row r="129" spans="1:59" x14ac:dyDescent="0.4">
      <c r="A129" s="69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70"/>
      <c r="AN129" s="70"/>
      <c r="AO129" s="70"/>
      <c r="AP129" s="70"/>
      <c r="AQ129" s="70"/>
      <c r="AR129" s="70"/>
      <c r="AS129" s="70"/>
      <c r="AT129" s="70"/>
      <c r="AU129" s="70"/>
      <c r="AV129" s="70"/>
      <c r="AW129" s="70"/>
      <c r="AX129" s="70"/>
      <c r="AY129" s="70"/>
      <c r="AZ129" s="70"/>
      <c r="BA129" s="70"/>
      <c r="BB129" s="70"/>
      <c r="BC129" s="70"/>
      <c r="BD129" s="70"/>
      <c r="BE129" s="70"/>
      <c r="BF129" s="70"/>
      <c r="BG129" s="70"/>
    </row>
    <row r="130" spans="1:59" x14ac:dyDescent="0.4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70"/>
      <c r="AN130" s="70"/>
      <c r="AO130" s="70"/>
      <c r="AP130" s="70"/>
      <c r="AQ130" s="70"/>
      <c r="AR130" s="70"/>
      <c r="AS130" s="70"/>
      <c r="AT130" s="70"/>
      <c r="AU130" s="70"/>
      <c r="AV130" s="70"/>
      <c r="AW130" s="70"/>
      <c r="AX130" s="70"/>
      <c r="AY130" s="70"/>
      <c r="AZ130" s="70"/>
      <c r="BA130" s="70"/>
      <c r="BB130" s="70"/>
      <c r="BC130" s="70"/>
      <c r="BD130" s="70"/>
      <c r="BE130" s="70"/>
      <c r="BF130" s="70"/>
      <c r="BG130" s="70"/>
    </row>
    <row r="131" spans="1:59" x14ac:dyDescent="0.4">
      <c r="A131" s="69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70"/>
      <c r="AN131" s="70"/>
      <c r="AO131" s="70"/>
      <c r="AP131" s="70"/>
      <c r="AQ131" s="70"/>
      <c r="AR131" s="70"/>
      <c r="AS131" s="70"/>
      <c r="AT131" s="70"/>
      <c r="AU131" s="70"/>
      <c r="AV131" s="70"/>
      <c r="AW131" s="70"/>
      <c r="AX131" s="70"/>
      <c r="AY131" s="70"/>
      <c r="AZ131" s="70"/>
      <c r="BA131" s="70"/>
      <c r="BB131" s="70"/>
      <c r="BC131" s="70"/>
      <c r="BD131" s="70"/>
      <c r="BE131" s="70"/>
      <c r="BF131" s="70"/>
      <c r="BG131" s="70"/>
    </row>
    <row r="132" spans="1:59" x14ac:dyDescent="0.4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70"/>
      <c r="AN132" s="70"/>
      <c r="AO132" s="70"/>
      <c r="AP132" s="70"/>
      <c r="AQ132" s="70"/>
      <c r="AR132" s="70"/>
      <c r="AS132" s="70"/>
      <c r="AT132" s="70"/>
      <c r="AU132" s="70"/>
      <c r="AV132" s="70"/>
      <c r="AW132" s="70"/>
      <c r="AX132" s="70"/>
      <c r="AY132" s="70"/>
      <c r="AZ132" s="70"/>
      <c r="BA132" s="70"/>
      <c r="BB132" s="70"/>
      <c r="BC132" s="70"/>
      <c r="BD132" s="70"/>
      <c r="BE132" s="70"/>
      <c r="BF132" s="70"/>
      <c r="BG132" s="70"/>
    </row>
    <row r="133" spans="1:59" x14ac:dyDescent="0.4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70"/>
      <c r="AN133" s="70"/>
      <c r="AO133" s="70"/>
      <c r="AP133" s="70"/>
      <c r="AQ133" s="70"/>
      <c r="AR133" s="70"/>
      <c r="AS133" s="70"/>
      <c r="AT133" s="70"/>
      <c r="AU133" s="70"/>
      <c r="AV133" s="70"/>
      <c r="AW133" s="70"/>
      <c r="AX133" s="70"/>
      <c r="AY133" s="70"/>
      <c r="AZ133" s="70"/>
      <c r="BA133" s="70"/>
      <c r="BB133" s="70"/>
      <c r="BC133" s="70"/>
      <c r="BD133" s="70"/>
      <c r="BE133" s="70"/>
      <c r="BF133" s="70"/>
      <c r="BG133" s="70"/>
    </row>
    <row r="134" spans="1:59" x14ac:dyDescent="0.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70"/>
      <c r="AN134" s="70"/>
      <c r="AO134" s="70"/>
      <c r="AP134" s="70"/>
      <c r="AQ134" s="70"/>
      <c r="AR134" s="70"/>
      <c r="AS134" s="70"/>
      <c r="AT134" s="70"/>
      <c r="AU134" s="70"/>
      <c r="AV134" s="70"/>
      <c r="AW134" s="70"/>
      <c r="AX134" s="70"/>
      <c r="AY134" s="70"/>
      <c r="AZ134" s="70"/>
      <c r="BA134" s="70"/>
      <c r="BB134" s="70"/>
      <c r="BC134" s="70"/>
      <c r="BD134" s="70"/>
      <c r="BE134" s="70"/>
      <c r="BF134" s="70"/>
      <c r="BG134" s="70"/>
    </row>
    <row r="135" spans="1:59" x14ac:dyDescent="0.4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70"/>
      <c r="AN135" s="70"/>
      <c r="AO135" s="70"/>
      <c r="AP135" s="70"/>
      <c r="AQ135" s="70"/>
      <c r="AR135" s="70"/>
      <c r="AS135" s="70"/>
      <c r="AT135" s="70"/>
      <c r="AU135" s="70"/>
      <c r="AV135" s="70"/>
      <c r="AW135" s="70"/>
      <c r="AX135" s="70"/>
      <c r="AY135" s="70"/>
      <c r="AZ135" s="70"/>
      <c r="BA135" s="70"/>
      <c r="BB135" s="70"/>
      <c r="BC135" s="70"/>
      <c r="BD135" s="70"/>
      <c r="BE135" s="70"/>
      <c r="BF135" s="70"/>
      <c r="BG135" s="70"/>
    </row>
    <row r="136" spans="1:59" x14ac:dyDescent="0.4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70"/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  <c r="BD136" s="70"/>
      <c r="BE136" s="70"/>
      <c r="BF136" s="70"/>
      <c r="BG136" s="70"/>
    </row>
    <row r="137" spans="1:59" x14ac:dyDescent="0.4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70"/>
      <c r="AN137" s="70"/>
      <c r="AO137" s="70"/>
      <c r="AP137" s="70"/>
      <c r="AQ137" s="70"/>
      <c r="AR137" s="70"/>
      <c r="AS137" s="70"/>
      <c r="AT137" s="70"/>
      <c r="AU137" s="70"/>
      <c r="AV137" s="70"/>
      <c r="AW137" s="70"/>
      <c r="AX137" s="70"/>
      <c r="AY137" s="70"/>
      <c r="AZ137" s="70"/>
      <c r="BA137" s="70"/>
      <c r="BB137" s="70"/>
      <c r="BC137" s="70"/>
      <c r="BD137" s="70"/>
      <c r="BE137" s="70"/>
      <c r="BF137" s="70"/>
      <c r="BG137" s="70"/>
    </row>
    <row r="138" spans="1:59" x14ac:dyDescent="0.4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70"/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  <c r="BC138" s="70"/>
      <c r="BD138" s="70"/>
      <c r="BE138" s="70"/>
      <c r="BF138" s="70"/>
      <c r="BG138" s="70"/>
    </row>
    <row r="139" spans="1:59" x14ac:dyDescent="0.4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70"/>
      <c r="AN139" s="70"/>
      <c r="AO139" s="70"/>
      <c r="AP139" s="70"/>
      <c r="AQ139" s="70"/>
      <c r="AR139" s="70"/>
      <c r="AS139" s="70"/>
      <c r="AT139" s="70"/>
      <c r="AU139" s="70"/>
      <c r="AV139" s="70"/>
      <c r="AW139" s="70"/>
      <c r="AX139" s="70"/>
      <c r="AY139" s="70"/>
      <c r="AZ139" s="70"/>
      <c r="BA139" s="70"/>
      <c r="BB139" s="70"/>
      <c r="BC139" s="70"/>
      <c r="BD139" s="70"/>
      <c r="BE139" s="70"/>
      <c r="BF139" s="70"/>
      <c r="BG139" s="70"/>
    </row>
    <row r="140" spans="1:59" x14ac:dyDescent="0.4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70"/>
      <c r="AN140" s="70"/>
      <c r="AO140" s="70"/>
      <c r="AP140" s="70"/>
      <c r="AQ140" s="70"/>
      <c r="AR140" s="70"/>
      <c r="AS140" s="70"/>
      <c r="AT140" s="70"/>
      <c r="AU140" s="70"/>
      <c r="AV140" s="70"/>
      <c r="AW140" s="70"/>
      <c r="AX140" s="70"/>
      <c r="AY140" s="70"/>
      <c r="AZ140" s="70"/>
      <c r="BA140" s="70"/>
      <c r="BB140" s="70"/>
      <c r="BC140" s="70"/>
      <c r="BD140" s="70"/>
      <c r="BE140" s="70"/>
      <c r="BF140" s="70"/>
      <c r="BG140" s="70"/>
    </row>
    <row r="141" spans="1:59" x14ac:dyDescent="0.4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70"/>
      <c r="AN141" s="70"/>
      <c r="AO141" s="70"/>
      <c r="AP141" s="70"/>
      <c r="AQ141" s="70"/>
      <c r="AR141" s="70"/>
      <c r="AS141" s="70"/>
      <c r="AT141" s="70"/>
      <c r="AU141" s="70"/>
      <c r="AV141" s="70"/>
      <c r="AW141" s="70"/>
      <c r="AX141" s="70"/>
      <c r="AY141" s="70"/>
      <c r="AZ141" s="70"/>
      <c r="BA141" s="70"/>
      <c r="BB141" s="70"/>
      <c r="BC141" s="70"/>
      <c r="BD141" s="70"/>
      <c r="BE141" s="70"/>
      <c r="BF141" s="70"/>
      <c r="BG141" s="70"/>
    </row>
    <row r="142" spans="1:59" x14ac:dyDescent="0.4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70"/>
      <c r="AN142" s="70"/>
      <c r="AO142" s="70"/>
      <c r="AP142" s="70"/>
      <c r="AQ142" s="70"/>
      <c r="AR142" s="70"/>
      <c r="AS142" s="70"/>
      <c r="AT142" s="70"/>
      <c r="AU142" s="70"/>
      <c r="AV142" s="70"/>
      <c r="AW142" s="70"/>
      <c r="AX142" s="70"/>
      <c r="AY142" s="70"/>
      <c r="AZ142" s="70"/>
      <c r="BA142" s="70"/>
      <c r="BB142" s="70"/>
      <c r="BC142" s="70"/>
      <c r="BD142" s="70"/>
      <c r="BE142" s="70"/>
      <c r="BF142" s="70"/>
      <c r="BG142" s="70"/>
    </row>
    <row r="143" spans="1:59" x14ac:dyDescent="0.4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70"/>
      <c r="AN143" s="70"/>
      <c r="AO143" s="70"/>
      <c r="AP143" s="70"/>
      <c r="AQ143" s="70"/>
      <c r="AR143" s="70"/>
      <c r="AS143" s="70"/>
      <c r="AT143" s="70"/>
      <c r="AU143" s="70"/>
      <c r="AV143" s="70"/>
      <c r="AW143" s="70"/>
      <c r="AX143" s="70"/>
      <c r="AY143" s="70"/>
      <c r="AZ143" s="70"/>
      <c r="BA143" s="70"/>
      <c r="BB143" s="70"/>
      <c r="BC143" s="70"/>
      <c r="BD143" s="70"/>
      <c r="BE143" s="70"/>
      <c r="BF143" s="70"/>
      <c r="BG143" s="70"/>
    </row>
    <row r="144" spans="1:59" x14ac:dyDescent="0.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9"/>
      <c r="AM144" s="70"/>
      <c r="AN144" s="70"/>
      <c r="AO144" s="70"/>
      <c r="AP144" s="70"/>
      <c r="AQ144" s="70"/>
      <c r="AR144" s="70"/>
      <c r="AS144" s="70"/>
      <c r="AT144" s="70"/>
      <c r="AU144" s="70"/>
      <c r="AV144" s="70"/>
      <c r="AW144" s="70"/>
      <c r="AX144" s="70"/>
      <c r="AY144" s="70"/>
      <c r="AZ144" s="70"/>
      <c r="BA144" s="70"/>
      <c r="BB144" s="70"/>
      <c r="BC144" s="70"/>
      <c r="BD144" s="70"/>
      <c r="BE144" s="70"/>
      <c r="BF144" s="70"/>
      <c r="BG144" s="70"/>
    </row>
    <row r="145" spans="1:59" x14ac:dyDescent="0.4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M145" s="70"/>
      <c r="AN145" s="70"/>
      <c r="AO145" s="70"/>
      <c r="AP145" s="70"/>
      <c r="AQ145" s="70"/>
      <c r="AR145" s="70"/>
      <c r="AS145" s="70"/>
      <c r="AT145" s="70"/>
      <c r="AU145" s="70"/>
      <c r="AV145" s="70"/>
      <c r="AW145" s="70"/>
      <c r="AX145" s="70"/>
      <c r="AY145" s="70"/>
      <c r="AZ145" s="70"/>
      <c r="BA145" s="70"/>
      <c r="BB145" s="70"/>
      <c r="BC145" s="70"/>
      <c r="BD145" s="70"/>
      <c r="BE145" s="70"/>
      <c r="BF145" s="70"/>
      <c r="BG145" s="70"/>
    </row>
    <row r="146" spans="1:59" x14ac:dyDescent="0.4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  <c r="AL146" s="69"/>
      <c r="AM146" s="70"/>
      <c r="AN146" s="70"/>
      <c r="AO146" s="70"/>
      <c r="AP146" s="70"/>
      <c r="AQ146" s="70"/>
      <c r="AR146" s="70"/>
      <c r="AS146" s="70"/>
      <c r="AT146" s="70"/>
      <c r="AU146" s="70"/>
      <c r="AV146" s="70"/>
      <c r="AW146" s="70"/>
      <c r="AX146" s="70"/>
      <c r="AY146" s="70"/>
      <c r="AZ146" s="70"/>
      <c r="BA146" s="70"/>
      <c r="BB146" s="70"/>
      <c r="BC146" s="70"/>
      <c r="BD146" s="70"/>
      <c r="BE146" s="70"/>
      <c r="BF146" s="70"/>
      <c r="BG146" s="70"/>
    </row>
    <row r="147" spans="1:59" x14ac:dyDescent="0.4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M147" s="70"/>
      <c r="AN147" s="70"/>
      <c r="AO147" s="70"/>
      <c r="AP147" s="70"/>
      <c r="AQ147" s="70"/>
      <c r="AR147" s="70"/>
      <c r="AS147" s="70"/>
      <c r="AT147" s="70"/>
      <c r="AU147" s="70"/>
      <c r="AV147" s="70"/>
      <c r="AW147" s="70"/>
      <c r="AX147" s="70"/>
      <c r="AY147" s="70"/>
      <c r="AZ147" s="70"/>
      <c r="BA147" s="70"/>
      <c r="BB147" s="70"/>
      <c r="BC147" s="70"/>
      <c r="BD147" s="70"/>
      <c r="BE147" s="70"/>
      <c r="BF147" s="70"/>
      <c r="BG147" s="70"/>
    </row>
    <row r="148" spans="1:59" x14ac:dyDescent="0.4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  <c r="AL148" s="69"/>
      <c r="AM148" s="70"/>
      <c r="AN148" s="70"/>
      <c r="AO148" s="70"/>
      <c r="AP148" s="70"/>
      <c r="AQ148" s="70"/>
      <c r="AR148" s="70"/>
      <c r="AS148" s="70"/>
      <c r="AT148" s="70"/>
      <c r="AU148" s="70"/>
      <c r="AV148" s="70"/>
      <c r="AW148" s="70"/>
      <c r="AX148" s="70"/>
      <c r="AY148" s="70"/>
      <c r="AZ148" s="70"/>
      <c r="BA148" s="70"/>
      <c r="BB148" s="70"/>
      <c r="BC148" s="70"/>
      <c r="BD148" s="70"/>
      <c r="BE148" s="70"/>
      <c r="BF148" s="70"/>
      <c r="BG148" s="70"/>
    </row>
    <row r="149" spans="1:59" x14ac:dyDescent="0.4">
      <c r="A149" s="69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  <c r="AL149" s="69"/>
      <c r="AM149" s="70"/>
      <c r="AN149" s="70"/>
      <c r="AO149" s="70"/>
      <c r="AP149" s="70"/>
      <c r="AQ149" s="70"/>
      <c r="AR149" s="70"/>
      <c r="AS149" s="70"/>
      <c r="AT149" s="70"/>
      <c r="AU149" s="70"/>
      <c r="AV149" s="70"/>
      <c r="AW149" s="70"/>
      <c r="AX149" s="70"/>
      <c r="AY149" s="70"/>
      <c r="AZ149" s="70"/>
      <c r="BA149" s="70"/>
      <c r="BB149" s="70"/>
      <c r="BC149" s="70"/>
      <c r="BD149" s="70"/>
      <c r="BE149" s="70"/>
      <c r="BF149" s="70"/>
      <c r="BG149" s="70"/>
    </row>
    <row r="150" spans="1:59" x14ac:dyDescent="0.4">
      <c r="A150" s="69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  <c r="AH150" s="69"/>
      <c r="AI150" s="69"/>
      <c r="AJ150" s="69"/>
      <c r="AK150" s="69"/>
      <c r="AL150" s="69"/>
      <c r="AM150" s="70"/>
      <c r="AN150" s="70"/>
      <c r="AO150" s="70"/>
      <c r="AP150" s="70"/>
      <c r="AQ150" s="70"/>
      <c r="AR150" s="70"/>
      <c r="AS150" s="70"/>
      <c r="AT150" s="70"/>
      <c r="AU150" s="70"/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</row>
    <row r="151" spans="1:59" x14ac:dyDescent="0.4">
      <c r="A151" s="69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  <c r="AL151" s="69"/>
      <c r="AM151" s="70"/>
      <c r="AN151" s="70"/>
      <c r="AO151" s="70"/>
      <c r="AP151" s="70"/>
      <c r="AQ151" s="70"/>
      <c r="AR151" s="70"/>
      <c r="AS151" s="70"/>
      <c r="AT151" s="70"/>
      <c r="AU151" s="70"/>
      <c r="AV151" s="70"/>
      <c r="AW151" s="70"/>
      <c r="AX151" s="70"/>
      <c r="AY151" s="70"/>
      <c r="AZ151" s="70"/>
      <c r="BA151" s="70"/>
      <c r="BB151" s="70"/>
      <c r="BC151" s="70"/>
      <c r="BD151" s="70"/>
      <c r="BE151" s="70"/>
      <c r="BF151" s="70"/>
      <c r="BG151" s="70"/>
    </row>
    <row r="152" spans="1:59" x14ac:dyDescent="0.4">
      <c r="A152" s="69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  <c r="AL152" s="69"/>
      <c r="AM152" s="70"/>
      <c r="AN152" s="70"/>
      <c r="AO152" s="70"/>
      <c r="AP152" s="70"/>
      <c r="AQ152" s="70"/>
      <c r="AR152" s="70"/>
      <c r="AS152" s="70"/>
      <c r="AT152" s="70"/>
      <c r="AU152" s="70"/>
      <c r="AV152" s="70"/>
      <c r="AW152" s="70"/>
      <c r="AX152" s="70"/>
      <c r="AY152" s="70"/>
      <c r="AZ152" s="70"/>
      <c r="BA152" s="70"/>
      <c r="BB152" s="70"/>
      <c r="BC152" s="70"/>
      <c r="BD152" s="70"/>
      <c r="BE152" s="70"/>
      <c r="BF152" s="70"/>
      <c r="BG152" s="70"/>
    </row>
    <row r="153" spans="1:59" x14ac:dyDescent="0.4">
      <c r="A153" s="69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70"/>
      <c r="AN153" s="70"/>
      <c r="AO153" s="70"/>
      <c r="AP153" s="70"/>
      <c r="AQ153" s="70"/>
      <c r="AR153" s="70"/>
      <c r="AS153" s="70"/>
      <c r="AT153" s="70"/>
      <c r="AU153" s="70"/>
      <c r="AV153" s="70"/>
      <c r="AW153" s="70"/>
      <c r="AX153" s="70"/>
      <c r="AY153" s="70"/>
      <c r="AZ153" s="70"/>
      <c r="BA153" s="70"/>
      <c r="BB153" s="70"/>
      <c r="BC153" s="70"/>
      <c r="BD153" s="70"/>
      <c r="BE153" s="70"/>
      <c r="BF153" s="70"/>
      <c r="BG153" s="70"/>
    </row>
    <row r="154" spans="1:59" x14ac:dyDescent="0.4">
      <c r="A154" s="69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M154" s="70"/>
      <c r="AN154" s="70"/>
      <c r="AO154" s="70"/>
      <c r="AP154" s="70"/>
      <c r="AQ154" s="70"/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  <c r="BD154" s="70"/>
      <c r="BE154" s="70"/>
      <c r="BF154" s="70"/>
      <c r="BG154" s="70"/>
    </row>
    <row r="155" spans="1:59" x14ac:dyDescent="0.4">
      <c r="A155" s="69"/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70"/>
      <c r="AN155" s="70"/>
      <c r="AO155" s="70"/>
      <c r="AP155" s="70"/>
      <c r="AQ155" s="70"/>
      <c r="AR155" s="70"/>
      <c r="AS155" s="70"/>
      <c r="AT155" s="70"/>
      <c r="AU155" s="70"/>
      <c r="AV155" s="70"/>
      <c r="AW155" s="70"/>
      <c r="AX155" s="70"/>
      <c r="AY155" s="70"/>
      <c r="AZ155" s="70"/>
      <c r="BA155" s="70"/>
      <c r="BB155" s="70"/>
      <c r="BC155" s="70"/>
      <c r="BD155" s="70"/>
      <c r="BE155" s="70"/>
      <c r="BF155" s="70"/>
      <c r="BG155" s="70"/>
    </row>
    <row r="156" spans="1:59" x14ac:dyDescent="0.4">
      <c r="A156" s="69"/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70"/>
      <c r="AN156" s="70"/>
      <c r="AO156" s="70"/>
      <c r="AP156" s="70"/>
      <c r="AQ156" s="70"/>
      <c r="AR156" s="70"/>
      <c r="AS156" s="70"/>
      <c r="AT156" s="70"/>
      <c r="AU156" s="70"/>
      <c r="AV156" s="70"/>
      <c r="AW156" s="70"/>
      <c r="AX156" s="70"/>
      <c r="AY156" s="70"/>
      <c r="AZ156" s="70"/>
      <c r="BA156" s="70"/>
      <c r="BB156" s="70"/>
      <c r="BC156" s="70"/>
      <c r="BD156" s="70"/>
      <c r="BE156" s="70"/>
      <c r="BF156" s="70"/>
      <c r="BG156" s="70"/>
    </row>
    <row r="157" spans="1:59" x14ac:dyDescent="0.4">
      <c r="A157" s="69"/>
      <c r="B157" s="69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70"/>
      <c r="AN157" s="70"/>
      <c r="AO157" s="70"/>
      <c r="AP157" s="70"/>
      <c r="AQ157" s="70"/>
      <c r="AR157" s="70"/>
      <c r="AS157" s="70"/>
      <c r="AT157" s="70"/>
      <c r="AU157" s="70"/>
      <c r="AV157" s="70"/>
      <c r="AW157" s="70"/>
      <c r="AX157" s="70"/>
      <c r="AY157" s="70"/>
      <c r="AZ157" s="70"/>
      <c r="BA157" s="70"/>
      <c r="BB157" s="70"/>
      <c r="BC157" s="70"/>
      <c r="BD157" s="70"/>
      <c r="BE157" s="70"/>
      <c r="BF157" s="70"/>
      <c r="BG157" s="70"/>
    </row>
    <row r="158" spans="1:59" x14ac:dyDescent="0.4">
      <c r="A158" s="69"/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69"/>
      <c r="AG158" s="69"/>
      <c r="AH158" s="69"/>
      <c r="AI158" s="69"/>
      <c r="AJ158" s="69"/>
      <c r="AK158" s="69"/>
      <c r="AL158" s="69"/>
      <c r="AM158" s="70"/>
      <c r="AN158" s="70"/>
      <c r="AO158" s="70"/>
      <c r="AP158" s="70"/>
      <c r="AQ158" s="70"/>
      <c r="AR158" s="70"/>
      <c r="AS158" s="70"/>
      <c r="AT158" s="70"/>
      <c r="AU158" s="70"/>
      <c r="AV158" s="70"/>
      <c r="AW158" s="70"/>
      <c r="AX158" s="70"/>
      <c r="AY158" s="70"/>
      <c r="AZ158" s="70"/>
      <c r="BA158" s="70"/>
      <c r="BB158" s="70"/>
      <c r="BC158" s="70"/>
      <c r="BD158" s="70"/>
      <c r="BE158" s="70"/>
      <c r="BF158" s="70"/>
      <c r="BG158" s="70"/>
    </row>
    <row r="159" spans="1:59" x14ac:dyDescent="0.4">
      <c r="A159" s="69"/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/>
      <c r="AM159" s="70"/>
      <c r="AN159" s="70"/>
      <c r="AO159" s="70"/>
      <c r="AP159" s="70"/>
      <c r="AQ159" s="70"/>
      <c r="AR159" s="70"/>
      <c r="AS159" s="70"/>
      <c r="AT159" s="70"/>
      <c r="AU159" s="70"/>
      <c r="AV159" s="70"/>
      <c r="AW159" s="70"/>
      <c r="AX159" s="70"/>
      <c r="AY159" s="70"/>
      <c r="AZ159" s="70"/>
      <c r="BA159" s="70"/>
      <c r="BB159" s="70"/>
      <c r="BC159" s="70"/>
      <c r="BD159" s="70"/>
      <c r="BE159" s="70"/>
      <c r="BF159" s="70"/>
      <c r="BG159" s="70"/>
    </row>
    <row r="160" spans="1:59" x14ac:dyDescent="0.4">
      <c r="A160" s="69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70"/>
      <c r="AN160" s="70"/>
      <c r="AO160" s="70"/>
      <c r="AP160" s="70"/>
      <c r="AQ160" s="70"/>
      <c r="AR160" s="70"/>
      <c r="AS160" s="70"/>
      <c r="AT160" s="70"/>
      <c r="AU160" s="70"/>
      <c r="AV160" s="70"/>
      <c r="AW160" s="70"/>
      <c r="AX160" s="70"/>
      <c r="AY160" s="70"/>
      <c r="AZ160" s="70"/>
      <c r="BA160" s="70"/>
      <c r="BB160" s="70"/>
      <c r="BC160" s="70"/>
      <c r="BD160" s="70"/>
      <c r="BE160" s="70"/>
      <c r="BF160" s="70"/>
      <c r="BG160" s="70"/>
    </row>
    <row r="161" spans="1:59" x14ac:dyDescent="0.4">
      <c r="A161" s="69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70"/>
      <c r="AN161" s="70"/>
      <c r="AO161" s="70"/>
      <c r="AP161" s="70"/>
      <c r="AQ161" s="70"/>
      <c r="AR161" s="70"/>
      <c r="AS161" s="70"/>
      <c r="AT161" s="70"/>
      <c r="AU161" s="70"/>
      <c r="AV161" s="70"/>
      <c r="AW161" s="70"/>
      <c r="AX161" s="70"/>
      <c r="AY161" s="70"/>
      <c r="AZ161" s="70"/>
      <c r="BA161" s="70"/>
      <c r="BB161" s="70"/>
      <c r="BC161" s="70"/>
      <c r="BD161" s="70"/>
      <c r="BE161" s="70"/>
      <c r="BF161" s="70"/>
      <c r="BG161" s="70"/>
    </row>
    <row r="162" spans="1:59" x14ac:dyDescent="0.4">
      <c r="A162" s="69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70"/>
      <c r="AN162" s="70"/>
      <c r="AO162" s="70"/>
      <c r="AP162" s="70"/>
      <c r="AQ162" s="70"/>
      <c r="AR162" s="70"/>
      <c r="AS162" s="70"/>
      <c r="AT162" s="70"/>
      <c r="AU162" s="70"/>
      <c r="AV162" s="70"/>
      <c r="AW162" s="70"/>
      <c r="AX162" s="70"/>
      <c r="AY162" s="70"/>
      <c r="AZ162" s="70"/>
      <c r="BA162" s="70"/>
      <c r="BB162" s="70"/>
      <c r="BC162" s="70"/>
      <c r="BD162" s="70"/>
      <c r="BE162" s="70"/>
      <c r="BF162" s="70"/>
      <c r="BG162" s="70"/>
    </row>
    <row r="163" spans="1:59" x14ac:dyDescent="0.4">
      <c r="A163" s="69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70"/>
      <c r="AN163" s="70"/>
      <c r="AO163" s="70"/>
      <c r="AP163" s="70"/>
      <c r="AQ163" s="70"/>
      <c r="AR163" s="70"/>
      <c r="AS163" s="70"/>
      <c r="AT163" s="70"/>
      <c r="AU163" s="70"/>
      <c r="AV163" s="70"/>
      <c r="AW163" s="70"/>
      <c r="AX163" s="70"/>
      <c r="AY163" s="70"/>
      <c r="AZ163" s="70"/>
      <c r="BA163" s="70"/>
      <c r="BB163" s="70"/>
      <c r="BC163" s="70"/>
      <c r="BD163" s="70"/>
      <c r="BE163" s="70"/>
      <c r="BF163" s="70"/>
      <c r="BG163" s="70"/>
    </row>
    <row r="164" spans="1:59" x14ac:dyDescent="0.4">
      <c r="A164" s="69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  <c r="BD164" s="70"/>
      <c r="BE164" s="70"/>
      <c r="BF164" s="70"/>
      <c r="BG164" s="70"/>
    </row>
    <row r="165" spans="1:59" x14ac:dyDescent="0.4">
      <c r="A165" s="69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70"/>
      <c r="AN165" s="70"/>
      <c r="AO165" s="70"/>
      <c r="AP165" s="70"/>
      <c r="AQ165" s="70"/>
      <c r="AR165" s="70"/>
      <c r="AS165" s="70"/>
      <c r="AT165" s="70"/>
      <c r="AU165" s="70"/>
      <c r="AV165" s="70"/>
      <c r="AW165" s="70"/>
      <c r="AX165" s="70"/>
      <c r="AY165" s="70"/>
      <c r="AZ165" s="70"/>
      <c r="BA165" s="70"/>
      <c r="BB165" s="70"/>
      <c r="BC165" s="70"/>
      <c r="BD165" s="70"/>
      <c r="BE165" s="70"/>
      <c r="BF165" s="70"/>
      <c r="BG165" s="70"/>
    </row>
    <row r="166" spans="1:59" x14ac:dyDescent="0.4">
      <c r="A166" s="69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0"/>
      <c r="AX166" s="70"/>
      <c r="AY166" s="70"/>
      <c r="AZ166" s="70"/>
      <c r="BA166" s="70"/>
      <c r="BB166" s="70"/>
      <c r="BC166" s="70"/>
      <c r="BD166" s="70"/>
      <c r="BE166" s="70"/>
      <c r="BF166" s="70"/>
      <c r="BG166" s="70"/>
    </row>
    <row r="167" spans="1:59" x14ac:dyDescent="0.4">
      <c r="A167" s="69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70"/>
      <c r="AN167" s="70"/>
      <c r="AO167" s="70"/>
      <c r="AP167" s="70"/>
      <c r="AQ167" s="70"/>
      <c r="AR167" s="70"/>
      <c r="AS167" s="70"/>
      <c r="AT167" s="70"/>
      <c r="AU167" s="70"/>
      <c r="AV167" s="70"/>
      <c r="AW167" s="70"/>
      <c r="AX167" s="70"/>
      <c r="AY167" s="70"/>
      <c r="AZ167" s="70"/>
      <c r="BA167" s="70"/>
      <c r="BB167" s="70"/>
      <c r="BC167" s="70"/>
      <c r="BD167" s="70"/>
      <c r="BE167" s="70"/>
      <c r="BF167" s="70"/>
      <c r="BG167" s="70"/>
    </row>
    <row r="168" spans="1:59" x14ac:dyDescent="0.4">
      <c r="A168" s="69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70"/>
      <c r="AN168" s="70"/>
      <c r="AO168" s="70"/>
      <c r="AP168" s="70"/>
      <c r="AQ168" s="70"/>
      <c r="AR168" s="70"/>
      <c r="AS168" s="70"/>
      <c r="AT168" s="70"/>
      <c r="AU168" s="70"/>
      <c r="AV168" s="70"/>
      <c r="AW168" s="70"/>
      <c r="AX168" s="70"/>
      <c r="AY168" s="70"/>
      <c r="AZ168" s="70"/>
      <c r="BA168" s="70"/>
      <c r="BB168" s="70"/>
      <c r="BC168" s="70"/>
      <c r="BD168" s="70"/>
      <c r="BE168" s="70"/>
      <c r="BF168" s="70"/>
      <c r="BG168" s="70"/>
    </row>
    <row r="169" spans="1:59" x14ac:dyDescent="0.4">
      <c r="A169" s="69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70"/>
      <c r="AN169" s="70"/>
      <c r="AO169" s="70"/>
      <c r="AP169" s="70"/>
      <c r="AQ169" s="70"/>
      <c r="AR169" s="70"/>
      <c r="AS169" s="70"/>
      <c r="AT169" s="70"/>
      <c r="AU169" s="70"/>
      <c r="AV169" s="70"/>
      <c r="AW169" s="70"/>
      <c r="AX169" s="70"/>
      <c r="AY169" s="70"/>
      <c r="AZ169" s="70"/>
      <c r="BA169" s="70"/>
      <c r="BB169" s="70"/>
      <c r="BC169" s="70"/>
      <c r="BD169" s="70"/>
      <c r="BE169" s="70"/>
      <c r="BF169" s="70"/>
      <c r="BG169" s="70"/>
    </row>
    <row r="170" spans="1:59" x14ac:dyDescent="0.4">
      <c r="A170" s="69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70"/>
      <c r="AN170" s="70"/>
      <c r="AO170" s="70"/>
      <c r="AP170" s="70"/>
      <c r="AQ170" s="70"/>
      <c r="AR170" s="70"/>
      <c r="AS170" s="70"/>
      <c r="AT170" s="70"/>
      <c r="AU170" s="70"/>
      <c r="AV170" s="70"/>
      <c r="AW170" s="70"/>
      <c r="AX170" s="70"/>
      <c r="AY170" s="70"/>
      <c r="AZ170" s="70"/>
      <c r="BA170" s="70"/>
      <c r="BB170" s="70"/>
      <c r="BC170" s="70"/>
      <c r="BD170" s="70"/>
      <c r="BE170" s="70"/>
      <c r="BF170" s="70"/>
      <c r="BG170" s="70"/>
    </row>
    <row r="171" spans="1:59" x14ac:dyDescent="0.4">
      <c r="A171" s="69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/>
      <c r="BA171" s="70"/>
      <c r="BB171" s="70"/>
      <c r="BC171" s="70"/>
      <c r="BD171" s="70"/>
      <c r="BE171" s="70"/>
      <c r="BF171" s="70"/>
      <c r="BG171" s="70"/>
    </row>
    <row r="172" spans="1:59" x14ac:dyDescent="0.4">
      <c r="A172" s="69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70"/>
      <c r="AN172" s="70"/>
      <c r="AO172" s="70"/>
      <c r="AP172" s="70"/>
      <c r="AQ172" s="70"/>
      <c r="AR172" s="70"/>
      <c r="AS172" s="70"/>
      <c r="AT172" s="70"/>
      <c r="AU172" s="70"/>
      <c r="AV172" s="70"/>
      <c r="AW172" s="70"/>
      <c r="AX172" s="70"/>
      <c r="AY172" s="70"/>
      <c r="AZ172" s="70"/>
      <c r="BA172" s="70"/>
      <c r="BB172" s="70"/>
      <c r="BC172" s="70"/>
      <c r="BD172" s="70"/>
      <c r="BE172" s="70"/>
      <c r="BF172" s="70"/>
      <c r="BG172" s="70"/>
    </row>
    <row r="173" spans="1:59" x14ac:dyDescent="0.4">
      <c r="A173" s="69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70"/>
      <c r="AN173" s="70"/>
      <c r="AO173" s="70"/>
      <c r="AP173" s="70"/>
      <c r="AQ173" s="70"/>
      <c r="AR173" s="70"/>
      <c r="AS173" s="70"/>
      <c r="AT173" s="70"/>
      <c r="AU173" s="70"/>
      <c r="AV173" s="70"/>
      <c r="AW173" s="70"/>
      <c r="AX173" s="70"/>
      <c r="AY173" s="70"/>
      <c r="AZ173" s="70"/>
      <c r="BA173" s="70"/>
      <c r="BB173" s="70"/>
      <c r="BC173" s="70"/>
      <c r="BD173" s="70"/>
      <c r="BE173" s="70"/>
      <c r="BF173" s="70"/>
      <c r="BG173" s="70"/>
    </row>
    <row r="174" spans="1:59" x14ac:dyDescent="0.4">
      <c r="A174" s="69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70"/>
      <c r="AN174" s="70"/>
      <c r="AO174" s="70"/>
      <c r="AP174" s="70"/>
      <c r="AQ174" s="70"/>
      <c r="AR174" s="70"/>
      <c r="AS174" s="70"/>
      <c r="AT174" s="70"/>
      <c r="AU174" s="70"/>
      <c r="AV174" s="70"/>
      <c r="AW174" s="70"/>
      <c r="AX174" s="70"/>
      <c r="AY174" s="70"/>
      <c r="AZ174" s="70"/>
      <c r="BA174" s="70"/>
      <c r="BB174" s="70"/>
      <c r="BC174" s="70"/>
      <c r="BD174" s="70"/>
      <c r="BE174" s="70"/>
      <c r="BF174" s="70"/>
      <c r="BG174" s="70"/>
    </row>
    <row r="175" spans="1:59" x14ac:dyDescent="0.4">
      <c r="A175" s="69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70"/>
      <c r="AN175" s="70"/>
      <c r="AO175" s="70"/>
      <c r="AP175" s="70"/>
      <c r="AQ175" s="70"/>
      <c r="AR175" s="70"/>
      <c r="AS175" s="70"/>
      <c r="AT175" s="70"/>
      <c r="AU175" s="70"/>
      <c r="AV175" s="70"/>
      <c r="AW175" s="70"/>
      <c r="AX175" s="70"/>
      <c r="AY175" s="70"/>
      <c r="AZ175" s="70"/>
      <c r="BA175" s="70"/>
      <c r="BB175" s="70"/>
      <c r="BC175" s="70"/>
      <c r="BD175" s="70"/>
      <c r="BE175" s="70"/>
      <c r="BF175" s="70"/>
      <c r="BG175" s="70"/>
    </row>
    <row r="176" spans="1:59" x14ac:dyDescent="0.4">
      <c r="A176" s="69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70"/>
      <c r="AN176" s="70"/>
      <c r="AO176" s="70"/>
      <c r="AP176" s="70"/>
      <c r="AQ176" s="70"/>
      <c r="AR176" s="70"/>
      <c r="AS176" s="70"/>
      <c r="AT176" s="70"/>
      <c r="AU176" s="70"/>
      <c r="AV176" s="70"/>
      <c r="AW176" s="70"/>
      <c r="AX176" s="70"/>
      <c r="AY176" s="70"/>
      <c r="AZ176" s="70"/>
      <c r="BA176" s="70"/>
      <c r="BB176" s="70"/>
      <c r="BC176" s="70"/>
      <c r="BD176" s="70"/>
      <c r="BE176" s="70"/>
      <c r="BF176" s="70"/>
      <c r="BG176" s="70"/>
    </row>
    <row r="177" spans="1:59" x14ac:dyDescent="0.4">
      <c r="A177" s="69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  <c r="BD177" s="70"/>
      <c r="BE177" s="70"/>
      <c r="BF177" s="70"/>
      <c r="BG177" s="70"/>
    </row>
    <row r="178" spans="1:59" x14ac:dyDescent="0.4">
      <c r="A178" s="69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  <c r="BD178" s="70"/>
      <c r="BE178" s="70"/>
      <c r="BF178" s="70"/>
      <c r="BG178" s="70"/>
    </row>
    <row r="179" spans="1:59" x14ac:dyDescent="0.4">
      <c r="A179" s="69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</row>
    <row r="180" spans="1:59" x14ac:dyDescent="0.4">
      <c r="A180" s="69"/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/>
      <c r="AM180" s="70"/>
      <c r="AN180" s="70"/>
      <c r="AO180" s="70"/>
      <c r="AP180" s="70"/>
      <c r="AQ180" s="70"/>
      <c r="AR180" s="70"/>
      <c r="AS180" s="70"/>
      <c r="AT180" s="70"/>
      <c r="AU180" s="70"/>
      <c r="AV180" s="70"/>
      <c r="AW180" s="70"/>
      <c r="AX180" s="70"/>
      <c r="AY180" s="70"/>
      <c r="AZ180" s="70"/>
      <c r="BA180" s="70"/>
      <c r="BB180" s="70"/>
      <c r="BC180" s="70"/>
      <c r="BD180" s="70"/>
      <c r="BE180" s="70"/>
      <c r="BF180" s="70"/>
      <c r="BG180" s="70"/>
    </row>
    <row r="181" spans="1:59" x14ac:dyDescent="0.4">
      <c r="A181" s="69"/>
      <c r="B181" s="69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  <c r="Y181" s="69"/>
      <c r="Z181" s="69"/>
      <c r="AA181" s="69"/>
      <c r="AB181" s="69"/>
      <c r="AC181" s="69"/>
      <c r="AD181" s="69"/>
      <c r="AE181" s="69"/>
      <c r="AF181" s="69"/>
      <c r="AG181" s="69"/>
      <c r="AH181" s="69"/>
      <c r="AI181" s="69"/>
      <c r="AJ181" s="69"/>
      <c r="AK181" s="69"/>
      <c r="AL181" s="69"/>
      <c r="AM181" s="70"/>
      <c r="AN181" s="70"/>
      <c r="AO181" s="70"/>
      <c r="AP181" s="70"/>
      <c r="AQ181" s="70"/>
      <c r="AR181" s="70"/>
      <c r="AS181" s="70"/>
      <c r="AT181" s="70"/>
      <c r="AU181" s="70"/>
      <c r="AV181" s="70"/>
      <c r="AW181" s="70"/>
      <c r="AX181" s="70"/>
      <c r="AY181" s="70"/>
      <c r="AZ181" s="70"/>
      <c r="BA181" s="70"/>
      <c r="BB181" s="70"/>
      <c r="BC181" s="70"/>
      <c r="BD181" s="70"/>
      <c r="BE181" s="70"/>
      <c r="BF181" s="70"/>
      <c r="BG181" s="70"/>
    </row>
    <row r="182" spans="1:59" x14ac:dyDescent="0.4">
      <c r="A182" s="69"/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70"/>
      <c r="AN182" s="70"/>
      <c r="AO182" s="70"/>
      <c r="AP182" s="70"/>
      <c r="AQ182" s="70"/>
      <c r="AR182" s="70"/>
      <c r="AS182" s="70"/>
      <c r="AT182" s="70"/>
      <c r="AU182" s="70"/>
      <c r="AV182" s="70"/>
      <c r="AW182" s="70"/>
      <c r="AX182" s="70"/>
      <c r="AY182" s="70"/>
      <c r="AZ182" s="70"/>
      <c r="BA182" s="70"/>
      <c r="BB182" s="70"/>
      <c r="BC182" s="70"/>
      <c r="BD182" s="70"/>
      <c r="BE182" s="70"/>
      <c r="BF182" s="70"/>
      <c r="BG182" s="70"/>
    </row>
    <row r="183" spans="1:59" x14ac:dyDescent="0.4">
      <c r="A183" s="69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70"/>
      <c r="AN183" s="70"/>
      <c r="AO183" s="70"/>
      <c r="AP183" s="70"/>
      <c r="AQ183" s="70"/>
      <c r="AR183" s="70"/>
      <c r="AS183" s="70"/>
      <c r="AT183" s="70"/>
      <c r="AU183" s="70"/>
      <c r="AV183" s="70"/>
      <c r="AW183" s="70"/>
      <c r="AX183" s="70"/>
      <c r="AY183" s="70"/>
      <c r="AZ183" s="70"/>
      <c r="BA183" s="70"/>
      <c r="BB183" s="70"/>
      <c r="BC183" s="70"/>
      <c r="BD183" s="70"/>
      <c r="BE183" s="70"/>
      <c r="BF183" s="70"/>
      <c r="BG183" s="70"/>
    </row>
    <row r="184" spans="1:59" x14ac:dyDescent="0.4">
      <c r="A184" s="69"/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70"/>
      <c r="AN184" s="70"/>
      <c r="AO184" s="70"/>
      <c r="AP184" s="70"/>
      <c r="AQ184" s="70"/>
      <c r="AR184" s="70"/>
      <c r="AS184" s="70"/>
      <c r="AT184" s="70"/>
      <c r="AU184" s="70"/>
      <c r="AV184" s="70"/>
      <c r="AW184" s="70"/>
      <c r="AX184" s="70"/>
      <c r="AY184" s="70"/>
      <c r="AZ184" s="70"/>
      <c r="BA184" s="70"/>
      <c r="BB184" s="70"/>
      <c r="BC184" s="70"/>
      <c r="BD184" s="70"/>
      <c r="BE184" s="70"/>
      <c r="BF184" s="70"/>
      <c r="BG184" s="70"/>
    </row>
    <row r="185" spans="1:59" x14ac:dyDescent="0.4">
      <c r="A185" s="69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70"/>
      <c r="AN185" s="70"/>
      <c r="AO185" s="70"/>
      <c r="AP185" s="70"/>
      <c r="AQ185" s="70"/>
      <c r="AR185" s="70"/>
      <c r="AS185" s="70"/>
      <c r="AT185" s="70"/>
      <c r="AU185" s="70"/>
      <c r="AV185" s="70"/>
      <c r="AW185" s="70"/>
      <c r="AX185" s="70"/>
      <c r="AY185" s="70"/>
      <c r="AZ185" s="70"/>
      <c r="BA185" s="70"/>
      <c r="BB185" s="70"/>
      <c r="BC185" s="70"/>
      <c r="BD185" s="70"/>
      <c r="BE185" s="70"/>
      <c r="BF185" s="70"/>
      <c r="BG185" s="70"/>
    </row>
    <row r="186" spans="1:59" x14ac:dyDescent="0.4">
      <c r="A186" s="69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70"/>
      <c r="AN186" s="70"/>
      <c r="AO186" s="70"/>
      <c r="AP186" s="70"/>
      <c r="AQ186" s="70"/>
      <c r="AR186" s="70"/>
      <c r="AS186" s="70"/>
      <c r="AT186" s="70"/>
      <c r="AU186" s="70"/>
      <c r="AV186" s="70"/>
      <c r="AW186" s="70"/>
      <c r="AX186" s="70"/>
      <c r="AY186" s="70"/>
      <c r="AZ186" s="70"/>
      <c r="BA186" s="70"/>
      <c r="BB186" s="70"/>
      <c r="BC186" s="70"/>
      <c r="BD186" s="70"/>
      <c r="BE186" s="70"/>
      <c r="BF186" s="70"/>
      <c r="BG186" s="70"/>
    </row>
    <row r="187" spans="1:59" x14ac:dyDescent="0.4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70"/>
      <c r="AN187" s="70"/>
      <c r="AO187" s="70"/>
      <c r="AP187" s="70"/>
      <c r="AQ187" s="70"/>
      <c r="AR187" s="70"/>
      <c r="AS187" s="70"/>
      <c r="AT187" s="70"/>
      <c r="AU187" s="70"/>
      <c r="AV187" s="70"/>
      <c r="AW187" s="70"/>
      <c r="AX187" s="70"/>
      <c r="AY187" s="70"/>
      <c r="AZ187" s="70"/>
      <c r="BA187" s="70"/>
      <c r="BB187" s="70"/>
      <c r="BC187" s="70"/>
      <c r="BD187" s="70"/>
      <c r="BE187" s="70"/>
      <c r="BF187" s="70"/>
      <c r="BG187" s="70"/>
    </row>
    <row r="188" spans="1:59" x14ac:dyDescent="0.4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70"/>
      <c r="AN188" s="70"/>
      <c r="AO188" s="70"/>
      <c r="AP188" s="70"/>
      <c r="AQ188" s="70"/>
      <c r="AR188" s="70"/>
      <c r="AS188" s="70"/>
      <c r="AT188" s="70"/>
      <c r="AU188" s="70"/>
      <c r="AV188" s="70"/>
      <c r="AW188" s="70"/>
      <c r="AX188" s="70"/>
      <c r="AY188" s="70"/>
      <c r="AZ188" s="70"/>
      <c r="BA188" s="70"/>
      <c r="BB188" s="70"/>
      <c r="BC188" s="70"/>
      <c r="BD188" s="70"/>
      <c r="BE188" s="70"/>
      <c r="BF188" s="70"/>
      <c r="BG188" s="70"/>
    </row>
    <row r="189" spans="1:59" x14ac:dyDescent="0.4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70"/>
      <c r="AN189" s="70"/>
      <c r="AO189" s="70"/>
      <c r="AP189" s="70"/>
      <c r="AQ189" s="70"/>
      <c r="AR189" s="70"/>
      <c r="AS189" s="70"/>
      <c r="AT189" s="70"/>
      <c r="AU189" s="70"/>
      <c r="AV189" s="70"/>
      <c r="AW189" s="70"/>
      <c r="AX189" s="70"/>
      <c r="AY189" s="70"/>
      <c r="AZ189" s="70"/>
      <c r="BA189" s="70"/>
      <c r="BB189" s="70"/>
      <c r="BC189" s="70"/>
      <c r="BD189" s="70"/>
      <c r="BE189" s="70"/>
      <c r="BF189" s="70"/>
      <c r="BG189" s="70"/>
    </row>
    <row r="190" spans="1:59" x14ac:dyDescent="0.4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70"/>
      <c r="AN190" s="70"/>
      <c r="AO190" s="70"/>
      <c r="AP190" s="70"/>
      <c r="AQ190" s="70"/>
      <c r="AR190" s="70"/>
      <c r="AS190" s="70"/>
      <c r="AT190" s="70"/>
      <c r="AU190" s="70"/>
      <c r="AV190" s="70"/>
      <c r="AW190" s="70"/>
      <c r="AX190" s="70"/>
      <c r="AY190" s="70"/>
      <c r="AZ190" s="70"/>
      <c r="BA190" s="70"/>
      <c r="BB190" s="70"/>
      <c r="BC190" s="70"/>
      <c r="BD190" s="70"/>
      <c r="BE190" s="70"/>
      <c r="BF190" s="70"/>
      <c r="BG190" s="70"/>
    </row>
    <row r="191" spans="1:59" x14ac:dyDescent="0.4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70"/>
      <c r="AN191" s="70"/>
      <c r="AO191" s="70"/>
      <c r="AP191" s="70"/>
      <c r="AQ191" s="70"/>
      <c r="AR191" s="70"/>
      <c r="AS191" s="70"/>
      <c r="AT191" s="70"/>
      <c r="AU191" s="70"/>
      <c r="AV191" s="70"/>
      <c r="AW191" s="70"/>
      <c r="AX191" s="70"/>
      <c r="AY191" s="70"/>
      <c r="AZ191" s="70"/>
      <c r="BA191" s="70"/>
      <c r="BB191" s="70"/>
      <c r="BC191" s="70"/>
      <c r="BD191" s="70"/>
      <c r="BE191" s="70"/>
      <c r="BF191" s="70"/>
      <c r="BG191" s="70"/>
    </row>
    <row r="192" spans="1:59" x14ac:dyDescent="0.4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70"/>
      <c r="AN192" s="70"/>
      <c r="AO192" s="70"/>
      <c r="AP192" s="70"/>
      <c r="AQ192" s="70"/>
      <c r="AR192" s="70"/>
      <c r="AS192" s="70"/>
      <c r="AT192" s="70"/>
      <c r="AU192" s="70"/>
      <c r="AV192" s="70"/>
      <c r="AW192" s="70"/>
      <c r="AX192" s="70"/>
      <c r="AY192" s="70"/>
      <c r="AZ192" s="70"/>
      <c r="BA192" s="70"/>
      <c r="BB192" s="70"/>
      <c r="BC192" s="70"/>
      <c r="BD192" s="70"/>
      <c r="BE192" s="70"/>
      <c r="BF192" s="70"/>
      <c r="BG192" s="70"/>
    </row>
    <row r="193" spans="1:59" x14ac:dyDescent="0.4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70"/>
      <c r="AN193" s="70"/>
      <c r="AO193" s="70"/>
      <c r="AP193" s="70"/>
      <c r="AQ193" s="70"/>
      <c r="AR193" s="70"/>
      <c r="AS193" s="70"/>
      <c r="AT193" s="70"/>
      <c r="AU193" s="70"/>
      <c r="AV193" s="70"/>
      <c r="AW193" s="70"/>
      <c r="AX193" s="70"/>
      <c r="AY193" s="70"/>
      <c r="AZ193" s="70"/>
      <c r="BA193" s="70"/>
      <c r="BB193" s="70"/>
      <c r="BC193" s="70"/>
      <c r="BD193" s="70"/>
      <c r="BE193" s="70"/>
      <c r="BF193" s="70"/>
      <c r="BG193" s="70"/>
    </row>
    <row r="194" spans="1:59" x14ac:dyDescent="0.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70"/>
      <c r="AN194" s="70"/>
      <c r="AO194" s="70"/>
      <c r="AP194" s="70"/>
      <c r="AQ194" s="70"/>
      <c r="AR194" s="70"/>
      <c r="AS194" s="70"/>
      <c r="AT194" s="70"/>
      <c r="AU194" s="70"/>
      <c r="AV194" s="70"/>
      <c r="AW194" s="70"/>
      <c r="AX194" s="70"/>
      <c r="AY194" s="70"/>
      <c r="AZ194" s="70"/>
      <c r="BA194" s="70"/>
      <c r="BB194" s="70"/>
      <c r="BC194" s="70"/>
      <c r="BD194" s="70"/>
      <c r="BE194" s="70"/>
      <c r="BF194" s="70"/>
      <c r="BG194" s="70"/>
    </row>
    <row r="195" spans="1:59" x14ac:dyDescent="0.4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/>
      <c r="AW195" s="70"/>
      <c r="AX195" s="70"/>
      <c r="AY195" s="70"/>
      <c r="AZ195" s="70"/>
      <c r="BA195" s="70"/>
      <c r="BB195" s="70"/>
      <c r="BC195" s="70"/>
      <c r="BD195" s="70"/>
      <c r="BE195" s="70"/>
      <c r="BF195" s="70"/>
      <c r="BG195" s="70"/>
    </row>
    <row r="196" spans="1:59" x14ac:dyDescent="0.4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70"/>
      <c r="AN196" s="70"/>
      <c r="AO196" s="70"/>
      <c r="AP196" s="70"/>
      <c r="AQ196" s="70"/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  <c r="BD196" s="70"/>
      <c r="BE196" s="70"/>
      <c r="BF196" s="70"/>
      <c r="BG196" s="70"/>
    </row>
    <row r="197" spans="1:59" x14ac:dyDescent="0.4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70"/>
      <c r="AN197" s="70"/>
      <c r="AO197" s="70"/>
      <c r="AP197" s="70"/>
      <c r="AQ197" s="70"/>
      <c r="AR197" s="70"/>
      <c r="AS197" s="70"/>
      <c r="AT197" s="70"/>
      <c r="AU197" s="70"/>
      <c r="AV197" s="70"/>
      <c r="AW197" s="70"/>
      <c r="AX197" s="70"/>
      <c r="AY197" s="70"/>
      <c r="AZ197" s="70"/>
      <c r="BA197" s="70"/>
      <c r="BB197" s="70"/>
      <c r="BC197" s="70"/>
      <c r="BD197" s="70"/>
      <c r="BE197" s="70"/>
      <c r="BF197" s="70"/>
      <c r="BG197" s="70"/>
    </row>
    <row r="198" spans="1:59" x14ac:dyDescent="0.4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70"/>
      <c r="AN198" s="70"/>
      <c r="AO198" s="70"/>
      <c r="AP198" s="70"/>
      <c r="AQ198" s="70"/>
      <c r="AR198" s="70"/>
      <c r="AS198" s="70"/>
      <c r="AT198" s="70"/>
      <c r="AU198" s="70"/>
      <c r="AV198" s="70"/>
      <c r="AW198" s="70"/>
      <c r="AX198" s="70"/>
      <c r="AY198" s="70"/>
      <c r="AZ198" s="70"/>
      <c r="BA198" s="70"/>
      <c r="BB198" s="70"/>
      <c r="BC198" s="70"/>
      <c r="BD198" s="70"/>
      <c r="BE198" s="70"/>
      <c r="BF198" s="70"/>
      <c r="BG198" s="70"/>
    </row>
    <row r="199" spans="1:59" x14ac:dyDescent="0.4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70"/>
      <c r="AN199" s="70"/>
      <c r="AO199" s="70"/>
      <c r="AP199" s="70"/>
      <c r="AQ199" s="70"/>
      <c r="AR199" s="70"/>
      <c r="AS199" s="70"/>
      <c r="AT199" s="70"/>
      <c r="AU199" s="70"/>
      <c r="AV199" s="70"/>
      <c r="AW199" s="70"/>
      <c r="AX199" s="70"/>
      <c r="AY199" s="70"/>
      <c r="AZ199" s="70"/>
      <c r="BA199" s="70"/>
      <c r="BB199" s="70"/>
      <c r="BC199" s="70"/>
      <c r="BD199" s="70"/>
      <c r="BE199" s="70"/>
      <c r="BF199" s="70"/>
      <c r="BG199" s="70"/>
    </row>
    <row r="200" spans="1:59" x14ac:dyDescent="0.4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70"/>
      <c r="AN200" s="70"/>
      <c r="AO200" s="70"/>
      <c r="AP200" s="70"/>
      <c r="AQ200" s="70"/>
      <c r="AR200" s="70"/>
      <c r="AS200" s="70"/>
      <c r="AT200" s="70"/>
      <c r="AU200" s="70"/>
      <c r="AV200" s="70"/>
      <c r="AW200" s="70"/>
      <c r="AX200" s="70"/>
      <c r="AY200" s="70"/>
      <c r="AZ200" s="70"/>
      <c r="BA200" s="70"/>
      <c r="BB200" s="70"/>
      <c r="BC200" s="70"/>
      <c r="BD200" s="70"/>
      <c r="BE200" s="70"/>
      <c r="BF200" s="70"/>
      <c r="BG200" s="70"/>
    </row>
    <row r="201" spans="1:59" x14ac:dyDescent="0.4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70"/>
      <c r="AN201" s="70"/>
      <c r="AO201" s="70"/>
      <c r="AP201" s="70"/>
      <c r="AQ201" s="70"/>
      <c r="AR201" s="70"/>
      <c r="AS201" s="70"/>
      <c r="AT201" s="70"/>
      <c r="AU201" s="70"/>
      <c r="AV201" s="70"/>
      <c r="AW201" s="70"/>
      <c r="AX201" s="70"/>
      <c r="AY201" s="70"/>
      <c r="AZ201" s="70"/>
      <c r="BA201" s="70"/>
      <c r="BB201" s="70"/>
      <c r="BC201" s="70"/>
      <c r="BD201" s="70"/>
      <c r="BE201" s="70"/>
      <c r="BF201" s="70"/>
      <c r="BG201" s="70"/>
    </row>
    <row r="202" spans="1:59" x14ac:dyDescent="0.4">
      <c r="A202" s="69"/>
      <c r="B202" s="69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  <c r="Z202" s="69"/>
      <c r="AA202" s="69"/>
      <c r="AB202" s="69"/>
      <c r="AC202" s="69"/>
      <c r="AD202" s="69"/>
      <c r="AE202" s="69"/>
      <c r="AF202" s="69"/>
      <c r="AG202" s="69"/>
      <c r="AH202" s="69"/>
      <c r="AI202" s="69"/>
      <c r="AJ202" s="69"/>
      <c r="AK202" s="69"/>
      <c r="AL202" s="69"/>
      <c r="AM202" s="70"/>
      <c r="AN202" s="70"/>
      <c r="AO202" s="70"/>
      <c r="AP202" s="70"/>
      <c r="AQ202" s="70"/>
      <c r="AR202" s="70"/>
      <c r="AS202" s="70"/>
      <c r="AT202" s="70"/>
      <c r="AU202" s="70"/>
      <c r="AV202" s="70"/>
      <c r="AW202" s="70"/>
      <c r="AX202" s="70"/>
      <c r="AY202" s="70"/>
      <c r="AZ202" s="70"/>
      <c r="BA202" s="70"/>
      <c r="BB202" s="70"/>
      <c r="BC202" s="70"/>
      <c r="BD202" s="70"/>
      <c r="BE202" s="70"/>
      <c r="BF202" s="70"/>
      <c r="BG202" s="70"/>
    </row>
    <row r="203" spans="1:59" x14ac:dyDescent="0.4">
      <c r="A203" s="69"/>
      <c r="B203" s="69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  <c r="Z203" s="69"/>
      <c r="AA203" s="69"/>
      <c r="AB203" s="69"/>
      <c r="AC203" s="69"/>
      <c r="AD203" s="69"/>
      <c r="AE203" s="69"/>
      <c r="AF203" s="69"/>
      <c r="AG203" s="69"/>
      <c r="AH203" s="69"/>
      <c r="AI203" s="69"/>
      <c r="AJ203" s="69"/>
      <c r="AK203" s="69"/>
      <c r="AL203" s="69"/>
      <c r="AM203" s="70"/>
      <c r="AN203" s="70"/>
      <c r="AO203" s="70"/>
      <c r="AP203" s="70"/>
      <c r="AQ203" s="70"/>
      <c r="AR203" s="70"/>
      <c r="AS203" s="70"/>
      <c r="AT203" s="70"/>
      <c r="AU203" s="70"/>
      <c r="AV203" s="70"/>
      <c r="AW203" s="70"/>
      <c r="AX203" s="70"/>
      <c r="AY203" s="70"/>
      <c r="AZ203" s="70"/>
      <c r="BA203" s="70"/>
      <c r="BB203" s="70"/>
      <c r="BC203" s="70"/>
      <c r="BD203" s="70"/>
      <c r="BE203" s="70"/>
      <c r="BF203" s="70"/>
      <c r="BG203" s="70"/>
    </row>
    <row r="204" spans="1:59" x14ac:dyDescent="0.4">
      <c r="A204" s="69"/>
      <c r="B204" s="69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Y204" s="69"/>
      <c r="Z204" s="69"/>
      <c r="AA204" s="69"/>
      <c r="AB204" s="69"/>
      <c r="AC204" s="69"/>
      <c r="AD204" s="69"/>
      <c r="AE204" s="69"/>
      <c r="AF204" s="69"/>
      <c r="AG204" s="69"/>
      <c r="AH204" s="69"/>
      <c r="AI204" s="69"/>
      <c r="AJ204" s="69"/>
      <c r="AK204" s="69"/>
      <c r="AL204" s="69"/>
      <c r="AM204" s="70"/>
      <c r="AN204" s="70"/>
      <c r="AO204" s="70"/>
      <c r="AP204" s="70"/>
      <c r="AQ204" s="70"/>
      <c r="AR204" s="70"/>
      <c r="AS204" s="70"/>
      <c r="AT204" s="70"/>
      <c r="AU204" s="70"/>
      <c r="AV204" s="70"/>
      <c r="AW204" s="70"/>
      <c r="AX204" s="70"/>
      <c r="AY204" s="70"/>
      <c r="AZ204" s="70"/>
      <c r="BA204" s="70"/>
      <c r="BB204" s="70"/>
      <c r="BC204" s="70"/>
      <c r="BD204" s="70"/>
      <c r="BE204" s="70"/>
      <c r="BF204" s="70"/>
      <c r="BG204" s="70"/>
    </row>
    <row r="205" spans="1:59" x14ac:dyDescent="0.4">
      <c r="A205" s="69"/>
      <c r="B205" s="69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69"/>
      <c r="Z205" s="69"/>
      <c r="AA205" s="69"/>
      <c r="AB205" s="69"/>
      <c r="AC205" s="69"/>
      <c r="AD205" s="69"/>
      <c r="AE205" s="69"/>
      <c r="AF205" s="69"/>
      <c r="AG205" s="69"/>
      <c r="AH205" s="69"/>
      <c r="AI205" s="69"/>
      <c r="AJ205" s="69"/>
      <c r="AK205" s="69"/>
      <c r="AL205" s="69"/>
      <c r="AM205" s="70"/>
      <c r="AN205" s="70"/>
      <c r="AO205" s="70"/>
      <c r="AP205" s="70"/>
      <c r="AQ205" s="70"/>
      <c r="AR205" s="70"/>
      <c r="AS205" s="70"/>
      <c r="AT205" s="70"/>
      <c r="AU205" s="70"/>
      <c r="AV205" s="70"/>
      <c r="AW205" s="70"/>
      <c r="AX205" s="70"/>
      <c r="AY205" s="70"/>
      <c r="AZ205" s="70"/>
      <c r="BA205" s="70"/>
      <c r="BB205" s="70"/>
      <c r="BC205" s="70"/>
      <c r="BD205" s="70"/>
      <c r="BE205" s="70"/>
      <c r="BF205" s="70"/>
      <c r="BG205" s="70"/>
    </row>
    <row r="206" spans="1:59" x14ac:dyDescent="0.4">
      <c r="A206" s="69"/>
      <c r="B206" s="69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69"/>
      <c r="Z206" s="69"/>
      <c r="AA206" s="69"/>
      <c r="AB206" s="69"/>
      <c r="AC206" s="69"/>
      <c r="AD206" s="69"/>
      <c r="AE206" s="69"/>
      <c r="AF206" s="69"/>
      <c r="AG206" s="69"/>
      <c r="AH206" s="69"/>
      <c r="AI206" s="69"/>
      <c r="AJ206" s="69"/>
      <c r="AK206" s="69"/>
      <c r="AL206" s="69"/>
      <c r="AM206" s="70"/>
      <c r="AN206" s="70"/>
      <c r="AO206" s="70"/>
      <c r="AP206" s="70"/>
      <c r="AQ206" s="70"/>
      <c r="AR206" s="70"/>
      <c r="AS206" s="70"/>
      <c r="AT206" s="70"/>
      <c r="AU206" s="70"/>
      <c r="AV206" s="70"/>
      <c r="AW206" s="70"/>
      <c r="AX206" s="70"/>
      <c r="AY206" s="70"/>
      <c r="AZ206" s="70"/>
      <c r="BA206" s="70"/>
      <c r="BB206" s="70"/>
      <c r="BC206" s="70"/>
      <c r="BD206" s="70"/>
      <c r="BE206" s="70"/>
      <c r="BF206" s="70"/>
      <c r="BG206" s="70"/>
    </row>
    <row r="207" spans="1:59" x14ac:dyDescent="0.4">
      <c r="A207" s="69"/>
      <c r="B207" s="69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Y207" s="69"/>
      <c r="Z207" s="69"/>
      <c r="AA207" s="69"/>
      <c r="AB207" s="69"/>
      <c r="AC207" s="69"/>
      <c r="AD207" s="69"/>
      <c r="AE207" s="69"/>
      <c r="AF207" s="69"/>
      <c r="AG207" s="69"/>
      <c r="AH207" s="69"/>
      <c r="AI207" s="69"/>
      <c r="AJ207" s="69"/>
      <c r="AK207" s="69"/>
      <c r="AL207" s="69"/>
      <c r="AM207" s="70"/>
      <c r="AN207" s="70"/>
      <c r="AO207" s="70"/>
      <c r="AP207" s="70"/>
      <c r="AQ207" s="70"/>
      <c r="AR207" s="70"/>
      <c r="AS207" s="70"/>
      <c r="AT207" s="70"/>
      <c r="AU207" s="70"/>
      <c r="AV207" s="70"/>
      <c r="AW207" s="70"/>
      <c r="AX207" s="70"/>
      <c r="AY207" s="70"/>
      <c r="AZ207" s="70"/>
      <c r="BA207" s="70"/>
      <c r="BB207" s="70"/>
      <c r="BC207" s="70"/>
      <c r="BD207" s="70"/>
      <c r="BE207" s="70"/>
      <c r="BF207" s="70"/>
      <c r="BG207" s="70"/>
    </row>
    <row r="208" spans="1:59" x14ac:dyDescent="0.4">
      <c r="A208" s="69"/>
      <c r="B208" s="69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  <c r="AA208" s="69"/>
      <c r="AB208" s="69"/>
      <c r="AC208" s="69"/>
      <c r="AD208" s="69"/>
      <c r="AE208" s="69"/>
      <c r="AF208" s="69"/>
      <c r="AG208" s="69"/>
      <c r="AH208" s="69"/>
      <c r="AI208" s="69"/>
      <c r="AJ208" s="69"/>
      <c r="AK208" s="69"/>
      <c r="AL208" s="69"/>
      <c r="AM208" s="70"/>
      <c r="AN208" s="70"/>
      <c r="AO208" s="70"/>
      <c r="AP208" s="70"/>
      <c r="AQ208" s="70"/>
      <c r="AR208" s="70"/>
      <c r="AS208" s="70"/>
      <c r="AT208" s="70"/>
      <c r="AU208" s="70"/>
      <c r="AV208" s="70"/>
      <c r="AW208" s="70"/>
      <c r="AX208" s="70"/>
      <c r="AY208" s="70"/>
      <c r="AZ208" s="70"/>
      <c r="BA208" s="70"/>
      <c r="BB208" s="70"/>
      <c r="BC208" s="70"/>
      <c r="BD208" s="70"/>
      <c r="BE208" s="70"/>
      <c r="BF208" s="70"/>
      <c r="BG208" s="70"/>
    </row>
    <row r="209" spans="1:59" x14ac:dyDescent="0.4">
      <c r="A209" s="69"/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  <c r="Y209" s="69"/>
      <c r="Z209" s="69"/>
      <c r="AA209" s="69"/>
      <c r="AB209" s="69"/>
      <c r="AC209" s="69"/>
      <c r="AD209" s="69"/>
      <c r="AE209" s="69"/>
      <c r="AF209" s="69"/>
      <c r="AG209" s="69"/>
      <c r="AH209" s="69"/>
      <c r="AI209" s="69"/>
      <c r="AJ209" s="69"/>
      <c r="AK209" s="69"/>
      <c r="AL209" s="69"/>
      <c r="AM209" s="70"/>
      <c r="AN209" s="70"/>
      <c r="AO209" s="70"/>
      <c r="AP209" s="70"/>
      <c r="AQ209" s="70"/>
      <c r="AR209" s="70"/>
      <c r="AS209" s="70"/>
      <c r="AT209" s="70"/>
      <c r="AU209" s="70"/>
      <c r="AV209" s="70"/>
      <c r="AW209" s="70"/>
      <c r="AX209" s="70"/>
      <c r="AY209" s="70"/>
      <c r="AZ209" s="70"/>
      <c r="BA209" s="70"/>
      <c r="BB209" s="70"/>
      <c r="BC209" s="70"/>
      <c r="BD209" s="70"/>
      <c r="BE209" s="70"/>
      <c r="BF209" s="70"/>
      <c r="BG209" s="70"/>
    </row>
    <row r="210" spans="1:59" x14ac:dyDescent="0.4">
      <c r="A210" s="69"/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Y210" s="69"/>
      <c r="Z210" s="69"/>
      <c r="AA210" s="69"/>
      <c r="AB210" s="69"/>
      <c r="AC210" s="69"/>
      <c r="AD210" s="69"/>
      <c r="AE210" s="69"/>
      <c r="AF210" s="69"/>
      <c r="AG210" s="69"/>
      <c r="AH210" s="69"/>
      <c r="AI210" s="69"/>
      <c r="AJ210" s="69"/>
      <c r="AK210" s="69"/>
      <c r="AL210" s="69"/>
      <c r="AM210" s="70"/>
      <c r="AN210" s="70"/>
      <c r="AO210" s="70"/>
      <c r="AP210" s="70"/>
      <c r="AQ210" s="70"/>
      <c r="AR210" s="70"/>
      <c r="AS210" s="70"/>
      <c r="AT210" s="70"/>
      <c r="AU210" s="70"/>
      <c r="AV210" s="70"/>
      <c r="AW210" s="70"/>
      <c r="AX210" s="70"/>
      <c r="AY210" s="70"/>
      <c r="AZ210" s="70"/>
      <c r="BA210" s="70"/>
      <c r="BB210" s="70"/>
      <c r="BC210" s="70"/>
      <c r="BD210" s="70"/>
      <c r="BE210" s="70"/>
      <c r="BF210" s="70"/>
      <c r="BG210" s="70"/>
    </row>
    <row r="211" spans="1:59" x14ac:dyDescent="0.4">
      <c r="A211" s="69"/>
      <c r="B211" s="69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  <c r="Y211" s="69"/>
      <c r="Z211" s="69"/>
      <c r="AA211" s="69"/>
      <c r="AB211" s="69"/>
      <c r="AC211" s="69"/>
      <c r="AD211" s="69"/>
      <c r="AE211" s="69"/>
      <c r="AF211" s="69"/>
      <c r="AG211" s="69"/>
      <c r="AH211" s="69"/>
      <c r="AI211" s="69"/>
      <c r="AJ211" s="69"/>
      <c r="AK211" s="69"/>
      <c r="AL211" s="69"/>
      <c r="AM211" s="70"/>
      <c r="AN211" s="70"/>
      <c r="AO211" s="70"/>
      <c r="AP211" s="70"/>
      <c r="AQ211" s="70"/>
      <c r="AR211" s="70"/>
      <c r="AS211" s="70"/>
      <c r="AT211" s="70"/>
      <c r="AU211" s="70"/>
      <c r="AV211" s="70"/>
      <c r="AW211" s="70"/>
      <c r="AX211" s="70"/>
      <c r="AY211" s="70"/>
      <c r="AZ211" s="70"/>
      <c r="BA211" s="70"/>
      <c r="BB211" s="70"/>
      <c r="BC211" s="70"/>
      <c r="BD211" s="70"/>
      <c r="BE211" s="70"/>
      <c r="BF211" s="70"/>
      <c r="BG211" s="70"/>
    </row>
    <row r="212" spans="1:59" x14ac:dyDescent="0.4">
      <c r="A212" s="69"/>
      <c r="B212" s="69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  <c r="Y212" s="69"/>
      <c r="Z212" s="69"/>
      <c r="AA212" s="69"/>
      <c r="AB212" s="69"/>
      <c r="AC212" s="69"/>
      <c r="AD212" s="69"/>
      <c r="AE212" s="69"/>
      <c r="AF212" s="69"/>
      <c r="AG212" s="69"/>
      <c r="AH212" s="69"/>
      <c r="AI212" s="69"/>
      <c r="AJ212" s="69"/>
      <c r="AK212" s="69"/>
      <c r="AL212" s="69"/>
      <c r="AM212" s="70"/>
      <c r="AN212" s="70"/>
      <c r="AO212" s="70"/>
      <c r="AP212" s="70"/>
      <c r="AQ212" s="70"/>
      <c r="AR212" s="70"/>
      <c r="AS212" s="70"/>
      <c r="AT212" s="70"/>
      <c r="AU212" s="70"/>
      <c r="AV212" s="70"/>
      <c r="AW212" s="70"/>
      <c r="AX212" s="70"/>
      <c r="AY212" s="70"/>
      <c r="AZ212" s="70"/>
      <c r="BA212" s="70"/>
      <c r="BB212" s="70"/>
      <c r="BC212" s="70"/>
      <c r="BD212" s="70"/>
      <c r="BE212" s="70"/>
      <c r="BF212" s="70"/>
      <c r="BG212" s="70"/>
    </row>
    <row r="213" spans="1:59" x14ac:dyDescent="0.4">
      <c r="A213" s="69"/>
      <c r="B213" s="69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  <c r="AA213" s="69"/>
      <c r="AB213" s="69"/>
      <c r="AC213" s="69"/>
      <c r="AD213" s="69"/>
      <c r="AE213" s="69"/>
      <c r="AF213" s="69"/>
      <c r="AG213" s="69"/>
      <c r="AH213" s="69"/>
      <c r="AI213" s="69"/>
      <c r="AJ213" s="69"/>
      <c r="AK213" s="69"/>
      <c r="AL213" s="69"/>
      <c r="AM213" s="70"/>
      <c r="AN213" s="70"/>
      <c r="AO213" s="70"/>
      <c r="AP213" s="70"/>
      <c r="AQ213" s="70"/>
      <c r="AR213" s="70"/>
      <c r="AS213" s="70"/>
      <c r="AT213" s="70"/>
      <c r="AU213" s="70"/>
      <c r="AV213" s="70"/>
      <c r="AW213" s="70"/>
      <c r="AX213" s="70"/>
      <c r="AY213" s="70"/>
      <c r="AZ213" s="70"/>
      <c r="BA213" s="70"/>
      <c r="BB213" s="70"/>
      <c r="BC213" s="70"/>
      <c r="BD213" s="70"/>
      <c r="BE213" s="70"/>
      <c r="BF213" s="70"/>
      <c r="BG213" s="70"/>
    </row>
    <row r="214" spans="1:59" x14ac:dyDescent="0.4">
      <c r="A214" s="69"/>
      <c r="B214" s="69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  <c r="Z214" s="69"/>
      <c r="AA214" s="69"/>
      <c r="AB214" s="69"/>
      <c r="AC214" s="69"/>
      <c r="AD214" s="69"/>
      <c r="AE214" s="69"/>
      <c r="AF214" s="69"/>
      <c r="AG214" s="69"/>
      <c r="AH214" s="69"/>
      <c r="AI214" s="69"/>
      <c r="AJ214" s="69"/>
      <c r="AK214" s="69"/>
      <c r="AL214" s="69"/>
      <c r="AM214" s="70"/>
      <c r="AN214" s="70"/>
      <c r="AO214" s="70"/>
      <c r="AP214" s="70"/>
      <c r="AQ214" s="70"/>
      <c r="AR214" s="70"/>
      <c r="AS214" s="70"/>
      <c r="AT214" s="70"/>
      <c r="AU214" s="70"/>
      <c r="AV214" s="70"/>
      <c r="AW214" s="70"/>
      <c r="AX214" s="70"/>
      <c r="AY214" s="70"/>
      <c r="AZ214" s="70"/>
      <c r="BA214" s="70"/>
      <c r="BB214" s="70"/>
      <c r="BC214" s="70"/>
      <c r="BD214" s="70"/>
      <c r="BE214" s="70"/>
      <c r="BF214" s="70"/>
      <c r="BG214" s="70"/>
    </row>
    <row r="215" spans="1:59" x14ac:dyDescent="0.4">
      <c r="A215" s="69"/>
      <c r="B215" s="69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  <c r="Y215" s="69"/>
      <c r="Z215" s="69"/>
      <c r="AA215" s="69"/>
      <c r="AB215" s="69"/>
      <c r="AC215" s="69"/>
      <c r="AD215" s="69"/>
      <c r="AE215" s="69"/>
      <c r="AF215" s="69"/>
      <c r="AG215" s="69"/>
      <c r="AH215" s="69"/>
      <c r="AI215" s="69"/>
      <c r="AJ215" s="69"/>
      <c r="AK215" s="69"/>
      <c r="AL215" s="69"/>
      <c r="AM215" s="70"/>
      <c r="AN215" s="70"/>
      <c r="AO215" s="70"/>
      <c r="AP215" s="70"/>
      <c r="AQ215" s="70"/>
      <c r="AR215" s="70"/>
      <c r="AS215" s="70"/>
      <c r="AT215" s="70"/>
      <c r="AU215" s="70"/>
      <c r="AV215" s="70"/>
      <c r="AW215" s="70"/>
      <c r="AX215" s="70"/>
      <c r="AY215" s="70"/>
      <c r="AZ215" s="70"/>
      <c r="BA215" s="70"/>
      <c r="BB215" s="70"/>
      <c r="BC215" s="70"/>
      <c r="BD215" s="70"/>
      <c r="BE215" s="70"/>
      <c r="BF215" s="70"/>
      <c r="BG215" s="70"/>
    </row>
    <row r="216" spans="1:59" x14ac:dyDescent="0.4">
      <c r="A216" s="69"/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  <c r="Y216" s="69"/>
      <c r="Z216" s="69"/>
      <c r="AA216" s="69"/>
      <c r="AB216" s="69"/>
      <c r="AC216" s="69"/>
      <c r="AD216" s="69"/>
      <c r="AE216" s="69"/>
      <c r="AF216" s="69"/>
      <c r="AG216" s="69"/>
      <c r="AH216" s="69"/>
      <c r="AI216" s="69"/>
      <c r="AJ216" s="69"/>
      <c r="AK216" s="69"/>
      <c r="AL216" s="69"/>
      <c r="AM216" s="70"/>
      <c r="AN216" s="70"/>
      <c r="AO216" s="70"/>
      <c r="AP216" s="70"/>
      <c r="AQ216" s="70"/>
      <c r="AR216" s="70"/>
      <c r="AS216" s="70"/>
      <c r="AT216" s="70"/>
      <c r="AU216" s="70"/>
      <c r="AV216" s="70"/>
      <c r="AW216" s="70"/>
      <c r="AX216" s="70"/>
      <c r="AY216" s="70"/>
      <c r="AZ216" s="70"/>
      <c r="BA216" s="70"/>
      <c r="BB216" s="70"/>
      <c r="BC216" s="70"/>
      <c r="BD216" s="70"/>
      <c r="BE216" s="70"/>
      <c r="BF216" s="70"/>
      <c r="BG216" s="70"/>
    </row>
    <row r="217" spans="1:59" x14ac:dyDescent="0.4">
      <c r="A217" s="69"/>
      <c r="B217" s="69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69"/>
      <c r="Z217" s="69"/>
      <c r="AA217" s="69"/>
      <c r="AB217" s="69"/>
      <c r="AC217" s="69"/>
      <c r="AD217" s="69"/>
      <c r="AE217" s="69"/>
      <c r="AF217" s="69"/>
      <c r="AG217" s="69"/>
      <c r="AH217" s="69"/>
      <c r="AI217" s="69"/>
      <c r="AJ217" s="69"/>
      <c r="AK217" s="69"/>
      <c r="AL217" s="69"/>
      <c r="AM217" s="70"/>
      <c r="AN217" s="70"/>
      <c r="AO217" s="70"/>
      <c r="AP217" s="70"/>
      <c r="AQ217" s="70"/>
      <c r="AR217" s="70"/>
      <c r="AS217" s="70"/>
      <c r="AT217" s="70"/>
      <c r="AU217" s="70"/>
      <c r="AV217" s="70"/>
      <c r="AW217" s="70"/>
      <c r="AX217" s="70"/>
      <c r="AY217" s="70"/>
      <c r="AZ217" s="70"/>
      <c r="BA217" s="70"/>
      <c r="BB217" s="70"/>
      <c r="BC217" s="70"/>
      <c r="BD217" s="70"/>
      <c r="BE217" s="70"/>
      <c r="BF217" s="70"/>
      <c r="BG217" s="70"/>
    </row>
    <row r="218" spans="1:59" x14ac:dyDescent="0.4">
      <c r="A218" s="69"/>
      <c r="B218" s="69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69"/>
      <c r="Z218" s="69"/>
      <c r="AA218" s="69"/>
      <c r="AB218" s="69"/>
      <c r="AC218" s="69"/>
      <c r="AD218" s="69"/>
      <c r="AE218" s="69"/>
      <c r="AF218" s="69"/>
      <c r="AG218" s="69"/>
      <c r="AH218" s="69"/>
      <c r="AI218" s="69"/>
      <c r="AJ218" s="69"/>
      <c r="AK218" s="69"/>
      <c r="AL218" s="69"/>
      <c r="AM218" s="70"/>
      <c r="AN218" s="70"/>
      <c r="AO218" s="70"/>
      <c r="AP218" s="70"/>
      <c r="AQ218" s="70"/>
      <c r="AR218" s="70"/>
      <c r="AS218" s="70"/>
      <c r="AT218" s="70"/>
      <c r="AU218" s="70"/>
      <c r="AV218" s="70"/>
      <c r="AW218" s="70"/>
      <c r="AX218" s="70"/>
      <c r="AY218" s="70"/>
      <c r="AZ218" s="70"/>
      <c r="BA218" s="70"/>
      <c r="BB218" s="70"/>
      <c r="BC218" s="70"/>
      <c r="BD218" s="70"/>
      <c r="BE218" s="70"/>
      <c r="BF218" s="70"/>
      <c r="BG218" s="70"/>
    </row>
    <row r="219" spans="1:59" x14ac:dyDescent="0.4">
      <c r="A219" s="69"/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69"/>
      <c r="Z219" s="69"/>
      <c r="AA219" s="69"/>
      <c r="AB219" s="69"/>
      <c r="AC219" s="69"/>
      <c r="AD219" s="69"/>
      <c r="AE219" s="69"/>
      <c r="AF219" s="69"/>
      <c r="AG219" s="69"/>
      <c r="AH219" s="69"/>
      <c r="AI219" s="69"/>
      <c r="AJ219" s="69"/>
      <c r="AK219" s="69"/>
      <c r="AL219" s="69"/>
      <c r="AM219" s="70"/>
      <c r="AN219" s="70"/>
      <c r="AO219" s="70"/>
      <c r="AP219" s="70"/>
      <c r="AQ219" s="70"/>
      <c r="AR219" s="70"/>
      <c r="AS219" s="70"/>
      <c r="AT219" s="70"/>
      <c r="AU219" s="70"/>
      <c r="AV219" s="70"/>
      <c r="AW219" s="70"/>
      <c r="AX219" s="70"/>
      <c r="AY219" s="70"/>
      <c r="AZ219" s="70"/>
      <c r="BA219" s="70"/>
      <c r="BB219" s="70"/>
      <c r="BC219" s="70"/>
      <c r="BD219" s="70"/>
      <c r="BE219" s="70"/>
      <c r="BF219" s="70"/>
      <c r="BG219" s="70"/>
    </row>
    <row r="220" spans="1:59" x14ac:dyDescent="0.4">
      <c r="A220" s="69"/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  <c r="Z220" s="69"/>
      <c r="AA220" s="69"/>
      <c r="AB220" s="69"/>
      <c r="AC220" s="69"/>
      <c r="AD220" s="69"/>
      <c r="AE220" s="69"/>
      <c r="AF220" s="69"/>
      <c r="AG220" s="69"/>
      <c r="AH220" s="69"/>
      <c r="AI220" s="69"/>
      <c r="AJ220" s="69"/>
      <c r="AK220" s="69"/>
      <c r="AL220" s="69"/>
      <c r="AM220" s="70"/>
      <c r="AN220" s="70"/>
      <c r="AO220" s="70"/>
      <c r="AP220" s="70"/>
      <c r="AQ220" s="70"/>
      <c r="AR220" s="70"/>
      <c r="AS220" s="70"/>
      <c r="AT220" s="70"/>
      <c r="AU220" s="70"/>
      <c r="AV220" s="70"/>
      <c r="AW220" s="70"/>
      <c r="AX220" s="70"/>
      <c r="AY220" s="70"/>
      <c r="AZ220" s="70"/>
      <c r="BA220" s="70"/>
      <c r="BB220" s="70"/>
      <c r="BC220" s="70"/>
      <c r="BD220" s="70"/>
      <c r="BE220" s="70"/>
      <c r="BF220" s="70"/>
      <c r="BG220" s="70"/>
    </row>
    <row r="221" spans="1:59" x14ac:dyDescent="0.4">
      <c r="A221" s="69"/>
      <c r="B221" s="69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  <c r="AA221" s="69"/>
      <c r="AB221" s="69"/>
      <c r="AC221" s="69"/>
      <c r="AD221" s="69"/>
      <c r="AE221" s="69"/>
      <c r="AF221" s="69"/>
      <c r="AG221" s="69"/>
      <c r="AH221" s="69"/>
      <c r="AI221" s="69"/>
      <c r="AJ221" s="69"/>
      <c r="AK221" s="69"/>
      <c r="AL221" s="69"/>
      <c r="AM221" s="70"/>
      <c r="AN221" s="70"/>
      <c r="AO221" s="70"/>
      <c r="AP221" s="70"/>
      <c r="AQ221" s="70"/>
      <c r="AR221" s="70"/>
      <c r="AS221" s="70"/>
      <c r="AT221" s="70"/>
      <c r="AU221" s="70"/>
      <c r="AV221" s="70"/>
      <c r="AW221" s="70"/>
      <c r="AX221" s="70"/>
      <c r="AY221" s="70"/>
      <c r="AZ221" s="70"/>
      <c r="BA221" s="70"/>
      <c r="BB221" s="70"/>
      <c r="BC221" s="70"/>
      <c r="BD221" s="70"/>
      <c r="BE221" s="70"/>
      <c r="BF221" s="70"/>
      <c r="BG221" s="70"/>
    </row>
    <row r="222" spans="1:59" x14ac:dyDescent="0.4">
      <c r="A222" s="69"/>
      <c r="B222" s="69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  <c r="Y222" s="69"/>
      <c r="Z222" s="69"/>
      <c r="AA222" s="69"/>
      <c r="AB222" s="69"/>
      <c r="AC222" s="69"/>
      <c r="AD222" s="69"/>
      <c r="AE222" s="69"/>
      <c r="AF222" s="69"/>
      <c r="AG222" s="69"/>
      <c r="AH222" s="69"/>
      <c r="AI222" s="69"/>
      <c r="AJ222" s="69"/>
      <c r="AK222" s="69"/>
      <c r="AL222" s="69"/>
      <c r="AM222" s="70"/>
      <c r="AN222" s="70"/>
      <c r="AO222" s="70"/>
      <c r="AP222" s="70"/>
      <c r="AQ222" s="70"/>
      <c r="AR222" s="70"/>
      <c r="AS222" s="70"/>
      <c r="AT222" s="70"/>
      <c r="AU222" s="70"/>
      <c r="AV222" s="70"/>
      <c r="AW222" s="70"/>
      <c r="AX222" s="70"/>
      <c r="AY222" s="70"/>
      <c r="AZ222" s="70"/>
      <c r="BA222" s="70"/>
      <c r="BB222" s="70"/>
      <c r="BC222" s="70"/>
      <c r="BD222" s="70"/>
      <c r="BE222" s="70"/>
      <c r="BF222" s="70"/>
      <c r="BG222" s="70"/>
    </row>
    <row r="223" spans="1:59" x14ac:dyDescent="0.4">
      <c r="A223" s="69"/>
      <c r="B223" s="69"/>
      <c r="C223" s="69"/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/>
      <c r="Y223" s="69"/>
      <c r="Z223" s="69"/>
      <c r="AA223" s="69"/>
      <c r="AB223" s="69"/>
      <c r="AC223" s="69"/>
      <c r="AD223" s="69"/>
      <c r="AE223" s="69"/>
      <c r="AF223" s="69"/>
      <c r="AG223" s="69"/>
      <c r="AH223" s="69"/>
      <c r="AI223" s="69"/>
      <c r="AJ223" s="69"/>
      <c r="AK223" s="69"/>
      <c r="AL223" s="69"/>
      <c r="AM223" s="70"/>
      <c r="AN223" s="70"/>
      <c r="AO223" s="70"/>
      <c r="AP223" s="70"/>
      <c r="AQ223" s="70"/>
      <c r="AR223" s="70"/>
      <c r="AS223" s="70"/>
      <c r="AT223" s="70"/>
      <c r="AU223" s="70"/>
      <c r="AV223" s="70"/>
      <c r="AW223" s="70"/>
      <c r="AX223" s="70"/>
      <c r="AY223" s="70"/>
      <c r="AZ223" s="70"/>
      <c r="BA223" s="70"/>
      <c r="BB223" s="70"/>
      <c r="BC223" s="70"/>
      <c r="BD223" s="70"/>
      <c r="BE223" s="70"/>
      <c r="BF223" s="70"/>
      <c r="BG223" s="70"/>
    </row>
    <row r="224" spans="1:59" x14ac:dyDescent="0.4">
      <c r="A224" s="69"/>
      <c r="B224" s="69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69"/>
      <c r="Z224" s="69"/>
      <c r="AA224" s="69"/>
      <c r="AB224" s="69"/>
      <c r="AC224" s="69"/>
      <c r="AD224" s="69"/>
      <c r="AE224" s="69"/>
      <c r="AF224" s="69"/>
      <c r="AG224" s="69"/>
      <c r="AH224" s="69"/>
      <c r="AI224" s="69"/>
      <c r="AJ224" s="69"/>
      <c r="AK224" s="69"/>
      <c r="AL224" s="69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  <c r="BD224" s="70"/>
      <c r="BE224" s="70"/>
      <c r="BF224" s="70"/>
      <c r="BG224" s="70"/>
    </row>
    <row r="225" spans="1:59" x14ac:dyDescent="0.4">
      <c r="A225" s="69"/>
      <c r="B225" s="69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  <c r="Y225" s="69"/>
      <c r="Z225" s="69"/>
      <c r="AA225" s="69"/>
      <c r="AB225" s="69"/>
      <c r="AC225" s="69"/>
      <c r="AD225" s="69"/>
      <c r="AE225" s="69"/>
      <c r="AF225" s="69"/>
      <c r="AG225" s="69"/>
      <c r="AH225" s="69"/>
      <c r="AI225" s="69"/>
      <c r="AJ225" s="69"/>
      <c r="AK225" s="69"/>
      <c r="AL225" s="69"/>
      <c r="AM225" s="70"/>
      <c r="AN225" s="70"/>
      <c r="AO225" s="70"/>
      <c r="AP225" s="70"/>
      <c r="AQ225" s="70"/>
      <c r="AR225" s="70"/>
      <c r="AS225" s="70"/>
      <c r="AT225" s="70"/>
      <c r="AU225" s="70"/>
      <c r="AV225" s="70"/>
      <c r="AW225" s="70"/>
      <c r="AX225" s="70"/>
      <c r="AY225" s="70"/>
      <c r="AZ225" s="70"/>
      <c r="BA225" s="70"/>
      <c r="BB225" s="70"/>
      <c r="BC225" s="70"/>
      <c r="BD225" s="70"/>
      <c r="BE225" s="70"/>
      <c r="BF225" s="70"/>
      <c r="BG225" s="70"/>
    </row>
    <row r="226" spans="1:59" x14ac:dyDescent="0.4">
      <c r="A226" s="69"/>
      <c r="B226" s="69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  <c r="Y226" s="69"/>
      <c r="Z226" s="69"/>
      <c r="AA226" s="69"/>
      <c r="AB226" s="69"/>
      <c r="AC226" s="69"/>
      <c r="AD226" s="69"/>
      <c r="AE226" s="69"/>
      <c r="AF226" s="69"/>
      <c r="AG226" s="69"/>
      <c r="AH226" s="69"/>
      <c r="AI226" s="69"/>
      <c r="AJ226" s="69"/>
      <c r="AK226" s="69"/>
      <c r="AL226" s="69"/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/>
      <c r="BD226" s="70"/>
      <c r="BE226" s="70"/>
      <c r="BF226" s="70"/>
      <c r="BG226" s="70"/>
    </row>
    <row r="227" spans="1:59" x14ac:dyDescent="0.4">
      <c r="A227" s="69"/>
      <c r="B227" s="69"/>
      <c r="C227" s="69"/>
      <c r="D227" s="69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69"/>
      <c r="T227" s="69"/>
      <c r="U227" s="69"/>
      <c r="V227" s="69"/>
      <c r="W227" s="69"/>
      <c r="X227" s="69"/>
      <c r="Y227" s="69"/>
      <c r="Z227" s="69"/>
      <c r="AA227" s="69"/>
      <c r="AB227" s="69"/>
      <c r="AC227" s="69"/>
      <c r="AD227" s="69"/>
      <c r="AE227" s="69"/>
      <c r="AF227" s="69"/>
      <c r="AG227" s="69"/>
      <c r="AH227" s="69"/>
      <c r="AI227" s="69"/>
      <c r="AJ227" s="69"/>
      <c r="AK227" s="69"/>
      <c r="AL227" s="69"/>
      <c r="AM227" s="70"/>
      <c r="AN227" s="70"/>
      <c r="AO227" s="70"/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  <c r="BD227" s="70"/>
      <c r="BE227" s="70"/>
      <c r="BF227" s="70"/>
      <c r="BG227" s="70"/>
    </row>
    <row r="228" spans="1:59" x14ac:dyDescent="0.4">
      <c r="A228" s="69"/>
      <c r="B228" s="69"/>
      <c r="C228" s="69"/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69"/>
      <c r="T228" s="69"/>
      <c r="U228" s="69"/>
      <c r="V228" s="69"/>
      <c r="W228" s="69"/>
      <c r="X228" s="69"/>
      <c r="Y228" s="69"/>
      <c r="Z228" s="69"/>
      <c r="AA228" s="69"/>
      <c r="AB228" s="69"/>
      <c r="AC228" s="69"/>
      <c r="AD228" s="69"/>
      <c r="AE228" s="69"/>
      <c r="AF228" s="69"/>
      <c r="AG228" s="69"/>
      <c r="AH228" s="69"/>
      <c r="AI228" s="69"/>
      <c r="AJ228" s="69"/>
      <c r="AK228" s="69"/>
      <c r="AL228" s="69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  <c r="BD228" s="70"/>
      <c r="BE228" s="70"/>
      <c r="BF228" s="70"/>
      <c r="BG228" s="70"/>
    </row>
    <row r="229" spans="1:59" x14ac:dyDescent="0.4">
      <c r="A229" s="69"/>
      <c r="B229" s="69"/>
      <c r="C229" s="69"/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/>
      <c r="T229" s="69"/>
      <c r="U229" s="69"/>
      <c r="V229" s="69"/>
      <c r="W229" s="69"/>
      <c r="X229" s="69"/>
      <c r="Y229" s="69"/>
      <c r="Z229" s="69"/>
      <c r="AA229" s="69"/>
      <c r="AB229" s="69"/>
      <c r="AC229" s="69"/>
      <c r="AD229" s="69"/>
      <c r="AE229" s="69"/>
      <c r="AF229" s="69"/>
      <c r="AG229" s="69"/>
      <c r="AH229" s="69"/>
      <c r="AI229" s="69"/>
      <c r="AJ229" s="69"/>
      <c r="AK229" s="69"/>
      <c r="AL229" s="69"/>
      <c r="AM229" s="70"/>
      <c r="AN229" s="70"/>
      <c r="AO229" s="70"/>
      <c r="AP229" s="70"/>
      <c r="AQ229" s="70"/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/>
      <c r="BC229" s="70"/>
      <c r="BD229" s="70"/>
      <c r="BE229" s="70"/>
      <c r="BF229" s="70"/>
      <c r="BG229" s="70"/>
    </row>
    <row r="230" spans="1:59" x14ac:dyDescent="0.4">
      <c r="A230" s="69"/>
      <c r="B230" s="69"/>
      <c r="C230" s="69"/>
      <c r="D230" s="69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69"/>
      <c r="T230" s="69"/>
      <c r="U230" s="69"/>
      <c r="V230" s="69"/>
      <c r="W230" s="69"/>
      <c r="X230" s="69"/>
      <c r="Y230" s="69"/>
      <c r="Z230" s="69"/>
      <c r="AA230" s="69"/>
      <c r="AB230" s="69"/>
      <c r="AC230" s="69"/>
      <c r="AD230" s="69"/>
      <c r="AE230" s="69"/>
      <c r="AF230" s="69"/>
      <c r="AG230" s="69"/>
      <c r="AH230" s="69"/>
      <c r="AI230" s="69"/>
      <c r="AJ230" s="69"/>
      <c r="AK230" s="69"/>
      <c r="AL230" s="69"/>
      <c r="AM230" s="70"/>
      <c r="AN230" s="70"/>
      <c r="AO230" s="70"/>
      <c r="AP230" s="70"/>
      <c r="AQ230" s="70"/>
      <c r="AR230" s="70"/>
      <c r="AS230" s="70"/>
      <c r="AT230" s="70"/>
      <c r="AU230" s="70"/>
      <c r="AV230" s="70"/>
      <c r="AW230" s="70"/>
      <c r="AX230" s="70"/>
      <c r="AY230" s="70"/>
      <c r="AZ230" s="70"/>
      <c r="BA230" s="70"/>
      <c r="BB230" s="70"/>
      <c r="BC230" s="70"/>
      <c r="BD230" s="70"/>
      <c r="BE230" s="70"/>
      <c r="BF230" s="70"/>
      <c r="BG230" s="70"/>
    </row>
    <row r="231" spans="1:59" x14ac:dyDescent="0.4">
      <c r="A231" s="69"/>
      <c r="B231" s="69"/>
      <c r="C231" s="69"/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69"/>
      <c r="Y231" s="69"/>
      <c r="Z231" s="69"/>
      <c r="AA231" s="69"/>
      <c r="AB231" s="69"/>
      <c r="AC231" s="69"/>
      <c r="AD231" s="69"/>
      <c r="AE231" s="69"/>
      <c r="AF231" s="69"/>
      <c r="AG231" s="69"/>
      <c r="AH231" s="69"/>
      <c r="AI231" s="69"/>
      <c r="AJ231" s="69"/>
      <c r="AK231" s="69"/>
      <c r="AL231" s="69"/>
      <c r="AM231" s="70"/>
      <c r="AN231" s="70"/>
      <c r="AO231" s="70"/>
      <c r="AP231" s="70"/>
      <c r="AQ231" s="70"/>
      <c r="AR231" s="70"/>
      <c r="AS231" s="70"/>
      <c r="AT231" s="70"/>
      <c r="AU231" s="70"/>
      <c r="AV231" s="70"/>
      <c r="AW231" s="70"/>
      <c r="AX231" s="70"/>
      <c r="AY231" s="70"/>
      <c r="AZ231" s="70"/>
      <c r="BA231" s="70"/>
      <c r="BB231" s="70"/>
      <c r="BC231" s="70"/>
      <c r="BD231" s="70"/>
      <c r="BE231" s="70"/>
      <c r="BF231" s="70"/>
      <c r="BG231" s="70"/>
    </row>
    <row r="232" spans="1:59" x14ac:dyDescent="0.4">
      <c r="A232" s="69"/>
      <c r="B232" s="69"/>
      <c r="C232" s="69"/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9"/>
      <c r="Y232" s="69"/>
      <c r="Z232" s="69"/>
      <c r="AA232" s="69"/>
      <c r="AB232" s="69"/>
      <c r="AC232" s="69"/>
      <c r="AD232" s="69"/>
      <c r="AE232" s="69"/>
      <c r="AF232" s="69"/>
      <c r="AG232" s="69"/>
      <c r="AH232" s="69"/>
      <c r="AI232" s="69"/>
      <c r="AJ232" s="69"/>
      <c r="AK232" s="69"/>
      <c r="AL232" s="69"/>
      <c r="AM232" s="70"/>
      <c r="AN232" s="70"/>
      <c r="AO232" s="70"/>
      <c r="AP232" s="70"/>
      <c r="AQ232" s="70"/>
      <c r="AR232" s="70"/>
      <c r="AS232" s="70"/>
      <c r="AT232" s="70"/>
      <c r="AU232" s="70"/>
      <c r="AV232" s="70"/>
      <c r="AW232" s="70"/>
      <c r="AX232" s="70"/>
      <c r="AY232" s="70"/>
      <c r="AZ232" s="70"/>
      <c r="BA232" s="70"/>
      <c r="BB232" s="70"/>
      <c r="BC232" s="70"/>
      <c r="BD232" s="70"/>
      <c r="BE232" s="70"/>
      <c r="BF232" s="70"/>
      <c r="BG232" s="70"/>
    </row>
    <row r="233" spans="1:59" x14ac:dyDescent="0.4">
      <c r="A233" s="69"/>
      <c r="B233" s="69"/>
      <c r="C233" s="69"/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/>
      <c r="Y233" s="69"/>
      <c r="Z233" s="69"/>
      <c r="AA233" s="69"/>
      <c r="AB233" s="69"/>
      <c r="AC233" s="69"/>
      <c r="AD233" s="69"/>
      <c r="AE233" s="69"/>
      <c r="AF233" s="69"/>
      <c r="AG233" s="69"/>
      <c r="AH233" s="69"/>
      <c r="AI233" s="69"/>
      <c r="AJ233" s="69"/>
      <c r="AK233" s="69"/>
      <c r="AL233" s="69"/>
      <c r="AM233" s="70"/>
      <c r="AN233" s="70"/>
      <c r="AO233" s="70"/>
      <c r="AP233" s="70"/>
      <c r="AQ233" s="70"/>
      <c r="AR233" s="70"/>
      <c r="AS233" s="70"/>
      <c r="AT233" s="70"/>
      <c r="AU233" s="70"/>
      <c r="AV233" s="70"/>
      <c r="AW233" s="70"/>
      <c r="AX233" s="70"/>
      <c r="AY233" s="70"/>
      <c r="AZ233" s="70"/>
      <c r="BA233" s="70"/>
      <c r="BB233" s="70"/>
      <c r="BC233" s="70"/>
      <c r="BD233" s="70"/>
      <c r="BE233" s="70"/>
      <c r="BF233" s="70"/>
      <c r="BG233" s="70"/>
    </row>
    <row r="234" spans="1:59" x14ac:dyDescent="0.4">
      <c r="A234" s="69"/>
      <c r="B234" s="69"/>
      <c r="C234" s="69"/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  <c r="Y234" s="69"/>
      <c r="Z234" s="69"/>
      <c r="AA234" s="69"/>
      <c r="AB234" s="69"/>
      <c r="AC234" s="69"/>
      <c r="AD234" s="69"/>
      <c r="AE234" s="69"/>
      <c r="AF234" s="69"/>
      <c r="AG234" s="69"/>
      <c r="AH234" s="69"/>
      <c r="AI234" s="69"/>
      <c r="AJ234" s="69"/>
      <c r="AK234" s="69"/>
      <c r="AL234" s="69"/>
      <c r="AM234" s="70"/>
      <c r="AN234" s="70"/>
      <c r="AO234" s="70"/>
      <c r="AP234" s="70"/>
      <c r="AQ234" s="70"/>
      <c r="AR234" s="70"/>
      <c r="AS234" s="70"/>
      <c r="AT234" s="70"/>
      <c r="AU234" s="70"/>
      <c r="AV234" s="70"/>
      <c r="AW234" s="70"/>
      <c r="AX234" s="70"/>
      <c r="AY234" s="70"/>
      <c r="AZ234" s="70"/>
      <c r="BA234" s="70"/>
      <c r="BB234" s="70"/>
      <c r="BC234" s="70"/>
      <c r="BD234" s="70"/>
      <c r="BE234" s="70"/>
      <c r="BF234" s="70"/>
      <c r="BG234" s="70"/>
    </row>
    <row r="235" spans="1:59" x14ac:dyDescent="0.4">
      <c r="A235" s="69"/>
      <c r="B235" s="69"/>
      <c r="C235" s="69"/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  <c r="Y235" s="69"/>
      <c r="Z235" s="69"/>
      <c r="AA235" s="69"/>
      <c r="AB235" s="69"/>
      <c r="AC235" s="69"/>
      <c r="AD235" s="69"/>
      <c r="AE235" s="69"/>
      <c r="AF235" s="69"/>
      <c r="AG235" s="69"/>
      <c r="AH235" s="69"/>
      <c r="AI235" s="69"/>
      <c r="AJ235" s="69"/>
      <c r="AK235" s="69"/>
      <c r="AL235" s="69"/>
      <c r="AM235" s="70"/>
      <c r="AN235" s="70"/>
      <c r="AO235" s="70"/>
      <c r="AP235" s="70"/>
      <c r="AQ235" s="70"/>
      <c r="AR235" s="70"/>
      <c r="AS235" s="70"/>
      <c r="AT235" s="70"/>
      <c r="AU235" s="70"/>
      <c r="AV235" s="70"/>
      <c r="AW235" s="70"/>
      <c r="AX235" s="70"/>
      <c r="AY235" s="70"/>
      <c r="AZ235" s="70"/>
      <c r="BA235" s="70"/>
      <c r="BB235" s="70"/>
      <c r="BC235" s="70"/>
      <c r="BD235" s="70"/>
      <c r="BE235" s="70"/>
      <c r="BF235" s="70"/>
      <c r="BG235" s="70"/>
    </row>
    <row r="236" spans="1:59" x14ac:dyDescent="0.4">
      <c r="A236" s="69"/>
      <c r="B236" s="69"/>
      <c r="C236" s="69"/>
      <c r="D236" s="69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  <c r="Y236" s="69"/>
      <c r="Z236" s="69"/>
      <c r="AA236" s="69"/>
      <c r="AB236" s="69"/>
      <c r="AC236" s="69"/>
      <c r="AD236" s="69"/>
      <c r="AE236" s="69"/>
      <c r="AF236" s="69"/>
      <c r="AG236" s="69"/>
      <c r="AH236" s="69"/>
      <c r="AI236" s="69"/>
      <c r="AJ236" s="69"/>
      <c r="AK236" s="69"/>
      <c r="AL236" s="69"/>
      <c r="AM236" s="70"/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/>
      <c r="BA236" s="70"/>
      <c r="BB236" s="70"/>
      <c r="BC236" s="70"/>
      <c r="BD236" s="70"/>
      <c r="BE236" s="70"/>
      <c r="BF236" s="70"/>
      <c r="BG236" s="70"/>
    </row>
    <row r="237" spans="1:59" x14ac:dyDescent="0.4">
      <c r="A237" s="69"/>
      <c r="B237" s="69"/>
      <c r="C237" s="69"/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  <c r="Y237" s="69"/>
      <c r="Z237" s="69"/>
      <c r="AA237" s="69"/>
      <c r="AB237" s="69"/>
      <c r="AC237" s="69"/>
      <c r="AD237" s="69"/>
      <c r="AE237" s="69"/>
      <c r="AF237" s="69"/>
      <c r="AG237" s="69"/>
      <c r="AH237" s="69"/>
      <c r="AI237" s="69"/>
      <c r="AJ237" s="69"/>
      <c r="AK237" s="69"/>
      <c r="AL237" s="69"/>
      <c r="AM237" s="70"/>
      <c r="AN237" s="70"/>
      <c r="AO237" s="70"/>
      <c r="AP237" s="70"/>
      <c r="AQ237" s="70"/>
      <c r="AR237" s="70"/>
      <c r="AS237" s="70"/>
      <c r="AT237" s="70"/>
      <c r="AU237" s="70"/>
      <c r="AV237" s="70"/>
      <c r="AW237" s="70"/>
      <c r="AX237" s="70"/>
      <c r="AY237" s="70"/>
      <c r="AZ237" s="70"/>
      <c r="BA237" s="70"/>
      <c r="BB237" s="70"/>
      <c r="BC237" s="70"/>
      <c r="BD237" s="70"/>
      <c r="BE237" s="70"/>
      <c r="BF237" s="70"/>
      <c r="BG237" s="70"/>
    </row>
    <row r="238" spans="1:59" x14ac:dyDescent="0.4">
      <c r="A238" s="69"/>
      <c r="B238" s="69"/>
      <c r="C238" s="69"/>
      <c r="D238" s="69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  <c r="Y238" s="69"/>
      <c r="Z238" s="69"/>
      <c r="AA238" s="69"/>
      <c r="AB238" s="69"/>
      <c r="AC238" s="69"/>
      <c r="AD238" s="69"/>
      <c r="AE238" s="69"/>
      <c r="AF238" s="69"/>
      <c r="AG238" s="69"/>
      <c r="AH238" s="69"/>
      <c r="AI238" s="69"/>
      <c r="AJ238" s="69"/>
      <c r="AK238" s="69"/>
      <c r="AL238" s="69"/>
      <c r="AM238" s="70"/>
      <c r="AN238" s="70"/>
      <c r="AO238" s="70"/>
      <c r="AP238" s="70"/>
      <c r="AQ238" s="70"/>
      <c r="AR238" s="70"/>
      <c r="AS238" s="70"/>
      <c r="AT238" s="70"/>
      <c r="AU238" s="70"/>
      <c r="AV238" s="70"/>
      <c r="AW238" s="70"/>
      <c r="AX238" s="70"/>
      <c r="AY238" s="70"/>
      <c r="AZ238" s="70"/>
      <c r="BA238" s="70"/>
      <c r="BB238" s="70"/>
      <c r="BC238" s="70"/>
      <c r="BD238" s="70"/>
      <c r="BE238" s="70"/>
      <c r="BF238" s="70"/>
      <c r="BG238" s="70"/>
    </row>
    <row r="239" spans="1:59" x14ac:dyDescent="0.4">
      <c r="A239" s="69"/>
      <c r="B239" s="69"/>
      <c r="C239" s="69"/>
      <c r="D239" s="69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  <c r="Y239" s="69"/>
      <c r="Z239" s="69"/>
      <c r="AA239" s="69"/>
      <c r="AB239" s="69"/>
      <c r="AC239" s="69"/>
      <c r="AD239" s="69"/>
      <c r="AE239" s="69"/>
      <c r="AF239" s="69"/>
      <c r="AG239" s="69"/>
      <c r="AH239" s="69"/>
      <c r="AI239" s="69"/>
      <c r="AJ239" s="69"/>
      <c r="AK239" s="69"/>
      <c r="AL239" s="69"/>
      <c r="AM239" s="70"/>
      <c r="AN239" s="70"/>
      <c r="AO239" s="70"/>
      <c r="AP239" s="70"/>
      <c r="AQ239" s="70"/>
      <c r="AR239" s="70"/>
      <c r="AS239" s="70"/>
      <c r="AT239" s="70"/>
      <c r="AU239" s="70"/>
      <c r="AV239" s="70"/>
      <c r="AW239" s="70"/>
      <c r="AX239" s="70"/>
      <c r="AY239" s="70"/>
      <c r="AZ239" s="70"/>
      <c r="BA239" s="70"/>
      <c r="BB239" s="70"/>
      <c r="BC239" s="70"/>
      <c r="BD239" s="70"/>
      <c r="BE239" s="70"/>
      <c r="BF239" s="70"/>
      <c r="BG239" s="70"/>
    </row>
    <row r="240" spans="1:59" x14ac:dyDescent="0.4">
      <c r="A240" s="69"/>
      <c r="B240" s="69"/>
      <c r="C240" s="69"/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X240" s="69"/>
      <c r="Y240" s="69"/>
      <c r="Z240" s="69"/>
      <c r="AA240" s="69"/>
      <c r="AB240" s="69"/>
      <c r="AC240" s="69"/>
      <c r="AD240" s="69"/>
      <c r="AE240" s="69"/>
      <c r="AF240" s="69"/>
      <c r="AG240" s="69"/>
      <c r="AH240" s="69"/>
      <c r="AI240" s="69"/>
      <c r="AJ240" s="69"/>
      <c r="AK240" s="69"/>
      <c r="AL240" s="69"/>
      <c r="AM240" s="70"/>
      <c r="AN240" s="70"/>
      <c r="AO240" s="70"/>
      <c r="AP240" s="70"/>
      <c r="AQ240" s="70"/>
      <c r="AR240" s="70"/>
      <c r="AS240" s="70"/>
      <c r="AT240" s="70"/>
      <c r="AU240" s="70"/>
      <c r="AV240" s="70"/>
      <c r="AW240" s="70"/>
      <c r="AX240" s="70"/>
      <c r="AY240" s="70"/>
      <c r="AZ240" s="70"/>
      <c r="BA240" s="70"/>
      <c r="BB240" s="70"/>
      <c r="BC240" s="70"/>
      <c r="BD240" s="70"/>
      <c r="BE240" s="70"/>
      <c r="BF240" s="70"/>
      <c r="BG240" s="70"/>
    </row>
    <row r="241" spans="1:59" x14ac:dyDescent="0.4">
      <c r="A241" s="69"/>
      <c r="B241" s="69"/>
      <c r="C241" s="69"/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69"/>
      <c r="T241" s="69"/>
      <c r="U241" s="69"/>
      <c r="V241" s="69"/>
      <c r="W241" s="69"/>
      <c r="X241" s="69"/>
      <c r="Y241" s="69"/>
      <c r="Z241" s="69"/>
      <c r="AA241" s="69"/>
      <c r="AB241" s="69"/>
      <c r="AC241" s="69"/>
      <c r="AD241" s="69"/>
      <c r="AE241" s="69"/>
      <c r="AF241" s="69"/>
      <c r="AG241" s="69"/>
      <c r="AH241" s="69"/>
      <c r="AI241" s="69"/>
      <c r="AJ241" s="69"/>
      <c r="AK241" s="69"/>
      <c r="AL241" s="69"/>
      <c r="AM241" s="70"/>
      <c r="AN241" s="70"/>
      <c r="AO241" s="70"/>
      <c r="AP241" s="70"/>
      <c r="AQ241" s="70"/>
      <c r="AR241" s="70"/>
      <c r="AS241" s="70"/>
      <c r="AT241" s="70"/>
      <c r="AU241" s="70"/>
      <c r="AV241" s="70"/>
      <c r="AW241" s="70"/>
      <c r="AX241" s="70"/>
      <c r="AY241" s="70"/>
      <c r="AZ241" s="70"/>
      <c r="BA241" s="70"/>
      <c r="BB241" s="70"/>
      <c r="BC241" s="70"/>
      <c r="BD241" s="70"/>
      <c r="BE241" s="70"/>
      <c r="BF241" s="70"/>
      <c r="BG241" s="70"/>
    </row>
    <row r="242" spans="1:59" x14ac:dyDescent="0.4">
      <c r="A242" s="69"/>
      <c r="B242" s="69"/>
      <c r="C242" s="69"/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69"/>
      <c r="Y242" s="69"/>
      <c r="Z242" s="69"/>
      <c r="AA242" s="69"/>
      <c r="AB242" s="69"/>
      <c r="AC242" s="69"/>
      <c r="AD242" s="69"/>
      <c r="AE242" s="69"/>
      <c r="AF242" s="69"/>
      <c r="AG242" s="69"/>
      <c r="AH242" s="69"/>
      <c r="AI242" s="69"/>
      <c r="AJ242" s="69"/>
      <c r="AK242" s="69"/>
      <c r="AL242" s="69"/>
      <c r="AM242" s="70"/>
      <c r="AN242" s="70"/>
      <c r="AO242" s="70"/>
      <c r="AP242" s="70"/>
      <c r="AQ242" s="70"/>
      <c r="AR242" s="70"/>
      <c r="AS242" s="70"/>
      <c r="AT242" s="70"/>
      <c r="AU242" s="70"/>
      <c r="AV242" s="70"/>
      <c r="AW242" s="70"/>
      <c r="AX242" s="70"/>
      <c r="AY242" s="70"/>
      <c r="AZ242" s="70"/>
      <c r="BA242" s="70"/>
      <c r="BB242" s="70"/>
      <c r="BC242" s="70"/>
      <c r="BD242" s="70"/>
      <c r="BE242" s="70"/>
      <c r="BF242" s="70"/>
      <c r="BG242" s="70"/>
    </row>
    <row r="243" spans="1:59" x14ac:dyDescent="0.4">
      <c r="A243" s="69"/>
      <c r="B243" s="69"/>
      <c r="C243" s="69"/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X243" s="69"/>
      <c r="Y243" s="69"/>
      <c r="Z243" s="69"/>
      <c r="AA243" s="69"/>
      <c r="AB243" s="69"/>
      <c r="AC243" s="69"/>
      <c r="AD243" s="69"/>
      <c r="AE243" s="69"/>
      <c r="AF243" s="69"/>
      <c r="AG243" s="69"/>
      <c r="AH243" s="69"/>
      <c r="AI243" s="69"/>
      <c r="AJ243" s="69"/>
      <c r="AK243" s="69"/>
      <c r="AL243" s="69"/>
      <c r="AM243" s="70"/>
      <c r="AN243" s="70"/>
      <c r="AO243" s="70"/>
      <c r="AP243" s="70"/>
      <c r="AQ243" s="70"/>
      <c r="AR243" s="70"/>
      <c r="AS243" s="70"/>
      <c r="AT243" s="70"/>
      <c r="AU243" s="70"/>
      <c r="AV243" s="70"/>
      <c r="AW243" s="70"/>
      <c r="AX243" s="70"/>
      <c r="AY243" s="70"/>
      <c r="AZ243" s="70"/>
      <c r="BA243" s="70"/>
      <c r="BB243" s="70"/>
      <c r="BC243" s="70"/>
      <c r="BD243" s="70"/>
      <c r="BE243" s="70"/>
      <c r="BF243" s="70"/>
      <c r="BG243" s="70"/>
    </row>
    <row r="244" spans="1:59" x14ac:dyDescent="0.4">
      <c r="A244" s="69"/>
      <c r="B244" s="69"/>
      <c r="C244" s="69"/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T244" s="69"/>
      <c r="U244" s="69"/>
      <c r="V244" s="69"/>
      <c r="W244" s="69"/>
      <c r="X244" s="69"/>
      <c r="Y244" s="69"/>
      <c r="Z244" s="69"/>
      <c r="AA244" s="69"/>
      <c r="AB244" s="69"/>
      <c r="AC244" s="69"/>
      <c r="AD244" s="69"/>
      <c r="AE244" s="69"/>
      <c r="AF244" s="69"/>
      <c r="AG244" s="69"/>
      <c r="AH244" s="69"/>
      <c r="AI244" s="69"/>
      <c r="AJ244" s="69"/>
      <c r="AK244" s="69"/>
      <c r="AL244" s="69"/>
      <c r="AM244" s="70"/>
      <c r="AN244" s="70"/>
      <c r="AO244" s="70"/>
      <c r="AP244" s="70"/>
      <c r="AQ244" s="70"/>
      <c r="AR244" s="70"/>
      <c r="AS244" s="70"/>
      <c r="AT244" s="70"/>
      <c r="AU244" s="70"/>
      <c r="AV244" s="70"/>
      <c r="AW244" s="70"/>
      <c r="AX244" s="70"/>
      <c r="AY244" s="70"/>
      <c r="AZ244" s="70"/>
      <c r="BA244" s="70"/>
      <c r="BB244" s="70"/>
      <c r="BC244" s="70"/>
      <c r="BD244" s="70"/>
      <c r="BE244" s="70"/>
      <c r="BF244" s="70"/>
      <c r="BG244" s="70"/>
    </row>
    <row r="245" spans="1:59" x14ac:dyDescent="0.4">
      <c r="A245" s="69"/>
      <c r="B245" s="69"/>
      <c r="C245" s="69"/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69"/>
      <c r="T245" s="69"/>
      <c r="U245" s="69"/>
      <c r="V245" s="69"/>
      <c r="W245" s="69"/>
      <c r="X245" s="69"/>
      <c r="Y245" s="69"/>
      <c r="Z245" s="69"/>
      <c r="AA245" s="69"/>
      <c r="AB245" s="69"/>
      <c r="AC245" s="69"/>
      <c r="AD245" s="69"/>
      <c r="AE245" s="69"/>
      <c r="AF245" s="69"/>
      <c r="AG245" s="69"/>
      <c r="AH245" s="69"/>
      <c r="AI245" s="69"/>
      <c r="AJ245" s="69"/>
      <c r="AK245" s="69"/>
      <c r="AL245" s="69"/>
      <c r="AM245" s="70"/>
      <c r="AN245" s="70"/>
      <c r="AO245" s="70"/>
      <c r="AP245" s="70"/>
      <c r="AQ245" s="70"/>
      <c r="AR245" s="70"/>
      <c r="AS245" s="70"/>
      <c r="AT245" s="70"/>
      <c r="AU245" s="70"/>
      <c r="AV245" s="70"/>
      <c r="AW245" s="70"/>
      <c r="AX245" s="70"/>
      <c r="AY245" s="70"/>
      <c r="AZ245" s="70"/>
      <c r="BA245" s="70"/>
      <c r="BB245" s="70"/>
      <c r="BC245" s="70"/>
      <c r="BD245" s="70"/>
      <c r="BE245" s="70"/>
      <c r="BF245" s="70"/>
      <c r="BG245" s="70"/>
    </row>
    <row r="246" spans="1:59" x14ac:dyDescent="0.4">
      <c r="A246" s="69"/>
      <c r="B246" s="69"/>
      <c r="C246" s="69"/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69"/>
      <c r="T246" s="69"/>
      <c r="U246" s="69"/>
      <c r="V246" s="69"/>
      <c r="W246" s="69"/>
      <c r="X246" s="69"/>
      <c r="Y246" s="69"/>
      <c r="Z246" s="69"/>
      <c r="AA246" s="69"/>
      <c r="AB246" s="69"/>
      <c r="AC246" s="69"/>
      <c r="AD246" s="69"/>
      <c r="AE246" s="69"/>
      <c r="AF246" s="69"/>
      <c r="AG246" s="69"/>
      <c r="AH246" s="69"/>
      <c r="AI246" s="69"/>
      <c r="AJ246" s="69"/>
      <c r="AK246" s="69"/>
      <c r="AL246" s="69"/>
      <c r="AM246" s="70"/>
      <c r="AN246" s="70"/>
      <c r="AO246" s="70"/>
      <c r="AP246" s="70"/>
      <c r="AQ246" s="70"/>
      <c r="AR246" s="70"/>
      <c r="AS246" s="70"/>
      <c r="AT246" s="70"/>
      <c r="AU246" s="70"/>
      <c r="AV246" s="70"/>
      <c r="AW246" s="70"/>
      <c r="AX246" s="70"/>
      <c r="AY246" s="70"/>
      <c r="AZ246" s="70"/>
      <c r="BA246" s="70"/>
      <c r="BB246" s="70"/>
      <c r="BC246" s="70"/>
      <c r="BD246" s="70"/>
      <c r="BE246" s="70"/>
      <c r="BF246" s="70"/>
      <c r="BG246" s="70"/>
    </row>
    <row r="247" spans="1:59" x14ac:dyDescent="0.4">
      <c r="A247" s="69"/>
      <c r="B247" s="69"/>
      <c r="C247" s="69"/>
      <c r="D247" s="69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  <c r="T247" s="69"/>
      <c r="U247" s="69"/>
      <c r="V247" s="69"/>
      <c r="W247" s="69"/>
      <c r="X247" s="69"/>
      <c r="Y247" s="69"/>
      <c r="Z247" s="69"/>
      <c r="AA247" s="69"/>
      <c r="AB247" s="69"/>
      <c r="AC247" s="69"/>
      <c r="AD247" s="69"/>
      <c r="AE247" s="69"/>
      <c r="AF247" s="69"/>
      <c r="AG247" s="69"/>
      <c r="AH247" s="69"/>
      <c r="AI247" s="69"/>
      <c r="AJ247" s="69"/>
      <c r="AK247" s="69"/>
      <c r="AL247" s="69"/>
      <c r="AM247" s="70"/>
      <c r="AN247" s="70"/>
      <c r="AO247" s="70"/>
      <c r="AP247" s="70"/>
      <c r="AQ247" s="70"/>
      <c r="AR247" s="70"/>
      <c r="AS247" s="70"/>
      <c r="AT247" s="70"/>
      <c r="AU247" s="70"/>
      <c r="AV247" s="70"/>
      <c r="AW247" s="70"/>
      <c r="AX247" s="70"/>
      <c r="AY247" s="70"/>
      <c r="AZ247" s="70"/>
      <c r="BA247" s="70"/>
      <c r="BB247" s="70"/>
      <c r="BC247" s="70"/>
      <c r="BD247" s="70"/>
      <c r="BE247" s="70"/>
      <c r="BF247" s="70"/>
      <c r="BG247" s="70"/>
    </row>
    <row r="248" spans="1:59" x14ac:dyDescent="0.4">
      <c r="A248" s="69"/>
      <c r="B248" s="69"/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70"/>
      <c r="AN248" s="70"/>
      <c r="AO248" s="70"/>
      <c r="AP248" s="70"/>
      <c r="AQ248" s="70"/>
      <c r="AR248" s="70"/>
      <c r="AS248" s="70"/>
      <c r="AT248" s="70"/>
      <c r="AU248" s="70"/>
      <c r="AV248" s="70"/>
      <c r="AW248" s="70"/>
      <c r="AX248" s="70"/>
      <c r="AY248" s="70"/>
      <c r="AZ248" s="70"/>
      <c r="BA248" s="70"/>
      <c r="BB248" s="70"/>
      <c r="BC248" s="70"/>
      <c r="BD248" s="70"/>
      <c r="BE248" s="70"/>
      <c r="BF248" s="70"/>
      <c r="BG248" s="70"/>
    </row>
    <row r="249" spans="1:59" x14ac:dyDescent="0.4">
      <c r="A249" s="69"/>
      <c r="B249" s="69"/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70"/>
      <c r="AN249" s="70"/>
      <c r="AO249" s="70"/>
      <c r="AP249" s="70"/>
      <c r="AQ249" s="70"/>
      <c r="AR249" s="70"/>
      <c r="AS249" s="70"/>
      <c r="AT249" s="70"/>
      <c r="AU249" s="70"/>
      <c r="AV249" s="70"/>
      <c r="AW249" s="70"/>
      <c r="AX249" s="70"/>
      <c r="AY249" s="70"/>
      <c r="AZ249" s="70"/>
      <c r="BA249" s="70"/>
      <c r="BB249" s="70"/>
      <c r="BC249" s="70"/>
      <c r="BD249" s="70"/>
      <c r="BE249" s="70"/>
      <c r="BF249" s="70"/>
      <c r="BG249" s="70"/>
    </row>
    <row r="250" spans="1:59" x14ac:dyDescent="0.4">
      <c r="A250" s="69"/>
      <c r="B250" s="69"/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70"/>
      <c r="AN250" s="70"/>
      <c r="AO250" s="70"/>
      <c r="AP250" s="70"/>
      <c r="AQ250" s="70"/>
      <c r="AR250" s="70"/>
      <c r="AS250" s="70"/>
      <c r="AT250" s="70"/>
      <c r="AU250" s="70"/>
      <c r="AV250" s="70"/>
      <c r="AW250" s="70"/>
      <c r="AX250" s="70"/>
      <c r="AY250" s="70"/>
      <c r="AZ250" s="70"/>
      <c r="BA250" s="70"/>
      <c r="BB250" s="70"/>
      <c r="BC250" s="70"/>
      <c r="BD250" s="70"/>
      <c r="BE250" s="70"/>
      <c r="BF250" s="70"/>
      <c r="BG250" s="70"/>
    </row>
    <row r="251" spans="1:59" x14ac:dyDescent="0.4">
      <c r="A251" s="69"/>
      <c r="B251" s="69"/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70"/>
      <c r="AN251" s="70"/>
      <c r="AO251" s="70"/>
      <c r="AP251" s="70"/>
      <c r="AQ251" s="70"/>
      <c r="AR251" s="70"/>
      <c r="AS251" s="70"/>
      <c r="AT251" s="70"/>
      <c r="AU251" s="70"/>
      <c r="AV251" s="70"/>
      <c r="AW251" s="70"/>
      <c r="AX251" s="70"/>
      <c r="AY251" s="70"/>
      <c r="AZ251" s="70"/>
      <c r="BA251" s="70"/>
      <c r="BB251" s="70"/>
      <c r="BC251" s="70"/>
      <c r="BD251" s="70"/>
      <c r="BE251" s="70"/>
      <c r="BF251" s="70"/>
      <c r="BG251" s="70"/>
    </row>
    <row r="252" spans="1:59" x14ac:dyDescent="0.4">
      <c r="A252" s="69"/>
      <c r="B252" s="69"/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70"/>
      <c r="AN252" s="70"/>
      <c r="AO252" s="70"/>
      <c r="AP252" s="70"/>
      <c r="AQ252" s="70"/>
      <c r="AR252" s="70"/>
      <c r="AS252" s="70"/>
      <c r="AT252" s="70"/>
      <c r="AU252" s="70"/>
      <c r="AV252" s="70"/>
      <c r="AW252" s="70"/>
      <c r="AX252" s="70"/>
      <c r="AY252" s="70"/>
      <c r="AZ252" s="70"/>
      <c r="BA252" s="70"/>
      <c r="BB252" s="70"/>
      <c r="BC252" s="70"/>
      <c r="BD252" s="70"/>
      <c r="BE252" s="70"/>
      <c r="BF252" s="70"/>
      <c r="BG252" s="70"/>
    </row>
    <row r="253" spans="1:59" x14ac:dyDescent="0.4">
      <c r="A253" s="69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70"/>
      <c r="AN253" s="70"/>
      <c r="AO253" s="70"/>
      <c r="AP253" s="70"/>
      <c r="AQ253" s="70"/>
      <c r="AR253" s="70"/>
      <c r="AS253" s="70"/>
      <c r="AT253" s="70"/>
      <c r="AU253" s="70"/>
      <c r="AV253" s="70"/>
      <c r="AW253" s="70"/>
      <c r="AX253" s="70"/>
      <c r="AY253" s="70"/>
      <c r="AZ253" s="70"/>
      <c r="BA253" s="70"/>
      <c r="BB253" s="70"/>
      <c r="BC253" s="70"/>
      <c r="BD253" s="70"/>
      <c r="BE253" s="70"/>
      <c r="BF253" s="70"/>
      <c r="BG253" s="70"/>
    </row>
    <row r="254" spans="1:59" x14ac:dyDescent="0.4">
      <c r="A254" s="69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  <c r="BD254" s="70"/>
      <c r="BE254" s="70"/>
      <c r="BF254" s="70"/>
      <c r="BG254" s="70"/>
    </row>
    <row r="255" spans="1:59" x14ac:dyDescent="0.4">
      <c r="A255" s="69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70"/>
      <c r="AN255" s="70"/>
      <c r="AO255" s="70"/>
      <c r="AP255" s="70"/>
      <c r="AQ255" s="70"/>
      <c r="AR255" s="70"/>
      <c r="AS255" s="70"/>
      <c r="AT255" s="70"/>
      <c r="AU255" s="70"/>
      <c r="AV255" s="70"/>
      <c r="AW255" s="70"/>
      <c r="AX255" s="70"/>
      <c r="AY255" s="70"/>
      <c r="AZ255" s="70"/>
      <c r="BA255" s="70"/>
      <c r="BB255" s="70"/>
      <c r="BC255" s="70"/>
      <c r="BD255" s="70"/>
      <c r="BE255" s="70"/>
      <c r="BF255" s="70"/>
      <c r="BG255" s="70"/>
    </row>
    <row r="256" spans="1:59" x14ac:dyDescent="0.4">
      <c r="A256" s="69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70"/>
      <c r="AN256" s="70"/>
      <c r="AO256" s="70"/>
      <c r="AP256" s="70"/>
      <c r="AQ256" s="70"/>
      <c r="AR256" s="70"/>
      <c r="AS256" s="70"/>
      <c r="AT256" s="70"/>
      <c r="AU256" s="70"/>
      <c r="AV256" s="70"/>
      <c r="AW256" s="70"/>
      <c r="AX256" s="70"/>
      <c r="AY256" s="70"/>
      <c r="AZ256" s="70"/>
      <c r="BA256" s="70"/>
      <c r="BB256" s="70"/>
      <c r="BC256" s="70"/>
      <c r="BD256" s="70"/>
      <c r="BE256" s="70"/>
      <c r="BF256" s="70"/>
      <c r="BG256" s="70"/>
    </row>
    <row r="257" spans="1:59" x14ac:dyDescent="0.4">
      <c r="A257" s="69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70"/>
      <c r="AN257" s="70"/>
      <c r="AO257" s="70"/>
      <c r="AP257" s="70"/>
      <c r="AQ257" s="70"/>
      <c r="AR257" s="70"/>
      <c r="AS257" s="70"/>
      <c r="AT257" s="70"/>
      <c r="AU257" s="70"/>
      <c r="AV257" s="70"/>
      <c r="AW257" s="70"/>
      <c r="AX257" s="70"/>
      <c r="AY257" s="70"/>
      <c r="AZ257" s="70"/>
      <c r="BA257" s="70"/>
      <c r="BB257" s="70"/>
      <c r="BC257" s="70"/>
      <c r="BD257" s="70"/>
      <c r="BE257" s="70"/>
      <c r="BF257" s="70"/>
      <c r="BG257" s="70"/>
    </row>
    <row r="258" spans="1:59" x14ac:dyDescent="0.4">
      <c r="A258" s="69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70"/>
      <c r="AN258" s="70"/>
      <c r="AO258" s="70"/>
      <c r="AP258" s="70"/>
      <c r="AQ258" s="70"/>
      <c r="AR258" s="70"/>
      <c r="AS258" s="70"/>
      <c r="AT258" s="70"/>
      <c r="AU258" s="70"/>
      <c r="AV258" s="70"/>
      <c r="AW258" s="70"/>
      <c r="AX258" s="70"/>
      <c r="AY258" s="70"/>
      <c r="AZ258" s="70"/>
      <c r="BA258" s="70"/>
      <c r="BB258" s="70"/>
      <c r="BC258" s="70"/>
      <c r="BD258" s="70"/>
      <c r="BE258" s="70"/>
      <c r="BF258" s="70"/>
      <c r="BG258" s="70"/>
    </row>
    <row r="259" spans="1:59" x14ac:dyDescent="0.4">
      <c r="A259" s="69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70"/>
      <c r="AN259" s="70"/>
      <c r="AO259" s="70"/>
      <c r="AP259" s="70"/>
      <c r="AQ259" s="70"/>
      <c r="AR259" s="70"/>
      <c r="AS259" s="70"/>
      <c r="AT259" s="70"/>
      <c r="AU259" s="70"/>
      <c r="AV259" s="70"/>
      <c r="AW259" s="70"/>
      <c r="AX259" s="70"/>
      <c r="AY259" s="70"/>
      <c r="AZ259" s="70"/>
      <c r="BA259" s="70"/>
      <c r="BB259" s="70"/>
      <c r="BC259" s="70"/>
      <c r="BD259" s="70"/>
      <c r="BE259" s="70"/>
      <c r="BF259" s="70"/>
      <c r="BG259" s="70"/>
    </row>
    <row r="260" spans="1:59" x14ac:dyDescent="0.4">
      <c r="A260" s="69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70"/>
      <c r="AN260" s="70"/>
      <c r="AO260" s="70"/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/>
      <c r="BB260" s="70"/>
      <c r="BC260" s="70"/>
      <c r="BD260" s="70"/>
      <c r="BE260" s="70"/>
      <c r="BF260" s="70"/>
      <c r="BG260" s="70"/>
    </row>
    <row r="261" spans="1:59" x14ac:dyDescent="0.4">
      <c r="A261" s="69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70"/>
      <c r="AN261" s="70"/>
      <c r="AO261" s="70"/>
      <c r="AP261" s="70"/>
      <c r="AQ261" s="70"/>
      <c r="AR261" s="70"/>
      <c r="AS261" s="70"/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/>
      <c r="BE261" s="70"/>
      <c r="BF261" s="70"/>
      <c r="BG261" s="70"/>
    </row>
    <row r="262" spans="1:59" x14ac:dyDescent="0.4">
      <c r="A262" s="69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70"/>
      <c r="AN262" s="70"/>
      <c r="AO262" s="70"/>
      <c r="AP262" s="70"/>
      <c r="AQ262" s="70"/>
      <c r="AR262" s="70"/>
      <c r="AS262" s="70"/>
      <c r="AT262" s="70"/>
      <c r="AU262" s="70"/>
      <c r="AV262" s="70"/>
      <c r="AW262" s="70"/>
      <c r="AX262" s="70"/>
      <c r="AY262" s="70"/>
      <c r="AZ262" s="70"/>
      <c r="BA262" s="70"/>
      <c r="BB262" s="70"/>
      <c r="BC262" s="70"/>
      <c r="BD262" s="70"/>
      <c r="BE262" s="70"/>
      <c r="BF262" s="70"/>
      <c r="BG262" s="70"/>
    </row>
    <row r="263" spans="1:59" x14ac:dyDescent="0.4">
      <c r="A263" s="69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70"/>
      <c r="AN263" s="70"/>
      <c r="AO263" s="70"/>
      <c r="AP263" s="70"/>
      <c r="AQ263" s="70"/>
      <c r="AR263" s="70"/>
      <c r="AS263" s="70"/>
      <c r="AT263" s="70"/>
      <c r="AU263" s="70"/>
      <c r="AV263" s="70"/>
      <c r="AW263" s="70"/>
      <c r="AX263" s="70"/>
      <c r="AY263" s="70"/>
      <c r="AZ263" s="70"/>
      <c r="BA263" s="70"/>
      <c r="BB263" s="70"/>
      <c r="BC263" s="70"/>
      <c r="BD263" s="70"/>
      <c r="BE263" s="70"/>
      <c r="BF263" s="70"/>
      <c r="BG263" s="70"/>
    </row>
    <row r="264" spans="1:59" x14ac:dyDescent="0.4">
      <c r="A264" s="69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70"/>
      <c r="AN264" s="70"/>
      <c r="AO264" s="70"/>
      <c r="AP264" s="70"/>
      <c r="AQ264" s="70"/>
      <c r="AR264" s="70"/>
      <c r="AS264" s="70"/>
      <c r="AT264" s="70"/>
      <c r="AU264" s="70"/>
      <c r="AV264" s="70"/>
      <c r="AW264" s="70"/>
      <c r="AX264" s="70"/>
      <c r="AY264" s="70"/>
      <c r="AZ264" s="70"/>
      <c r="BA264" s="70"/>
      <c r="BB264" s="70"/>
      <c r="BC264" s="70"/>
      <c r="BD264" s="70"/>
      <c r="BE264" s="70"/>
      <c r="BF264" s="70"/>
      <c r="BG264" s="70"/>
    </row>
    <row r="265" spans="1:59" x14ac:dyDescent="0.4">
      <c r="A265" s="69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70"/>
      <c r="AN265" s="70"/>
      <c r="AO265" s="70"/>
      <c r="AP265" s="70"/>
      <c r="AQ265" s="70"/>
      <c r="AR265" s="70"/>
      <c r="AS265" s="70"/>
      <c r="AT265" s="70"/>
      <c r="AU265" s="70"/>
      <c r="AV265" s="70"/>
      <c r="AW265" s="70"/>
      <c r="AX265" s="70"/>
      <c r="AY265" s="70"/>
      <c r="AZ265" s="70"/>
      <c r="BA265" s="70"/>
      <c r="BB265" s="70"/>
      <c r="BC265" s="70"/>
      <c r="BD265" s="70"/>
      <c r="BE265" s="70"/>
      <c r="BF265" s="70"/>
      <c r="BG265" s="70"/>
    </row>
    <row r="266" spans="1:59" x14ac:dyDescent="0.4">
      <c r="A266" s="69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70"/>
      <c r="AN266" s="70"/>
      <c r="AO266" s="70"/>
      <c r="AP266" s="70"/>
      <c r="AQ266" s="70"/>
      <c r="AR266" s="70"/>
      <c r="AS266" s="70"/>
      <c r="AT266" s="70"/>
      <c r="AU266" s="70"/>
      <c r="AV266" s="70"/>
      <c r="AW266" s="70"/>
      <c r="AX266" s="70"/>
      <c r="AY266" s="70"/>
      <c r="AZ266" s="70"/>
      <c r="BA266" s="70"/>
      <c r="BB266" s="70"/>
      <c r="BC266" s="70"/>
      <c r="BD266" s="70"/>
      <c r="BE266" s="70"/>
      <c r="BF266" s="70"/>
      <c r="BG266" s="70"/>
    </row>
    <row r="267" spans="1:59" x14ac:dyDescent="0.4">
      <c r="A267" s="69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70"/>
      <c r="AN267" s="70"/>
      <c r="AO267" s="70"/>
      <c r="AP267" s="70"/>
      <c r="AQ267" s="70"/>
      <c r="AR267" s="70"/>
      <c r="AS267" s="70"/>
      <c r="AT267" s="70"/>
      <c r="AU267" s="70"/>
      <c r="AV267" s="70"/>
      <c r="AW267" s="70"/>
      <c r="AX267" s="70"/>
      <c r="AY267" s="70"/>
      <c r="AZ267" s="70"/>
      <c r="BA267" s="70"/>
      <c r="BB267" s="70"/>
      <c r="BC267" s="70"/>
      <c r="BD267" s="70"/>
      <c r="BE267" s="70"/>
      <c r="BF267" s="70"/>
      <c r="BG267" s="70"/>
    </row>
    <row r="268" spans="1:59" x14ac:dyDescent="0.4">
      <c r="A268" s="69"/>
      <c r="B268" s="69"/>
      <c r="C268" s="69"/>
      <c r="D268" s="69"/>
      <c r="E268" s="69"/>
      <c r="F268" s="69"/>
      <c r="G268" s="69"/>
      <c r="H268" s="69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69"/>
      <c r="T268" s="69"/>
      <c r="U268" s="69"/>
      <c r="V268" s="69"/>
      <c r="W268" s="69"/>
      <c r="X268" s="69"/>
      <c r="Y268" s="69"/>
      <c r="Z268" s="69"/>
      <c r="AA268" s="69"/>
      <c r="AB268" s="69"/>
      <c r="AC268" s="69"/>
      <c r="AD268" s="69"/>
      <c r="AE268" s="69"/>
      <c r="AF268" s="69"/>
      <c r="AG268" s="69"/>
      <c r="AH268" s="69"/>
      <c r="AI268" s="69"/>
      <c r="AJ268" s="69"/>
      <c r="AK268" s="69"/>
      <c r="AL268" s="69"/>
      <c r="AM268" s="70"/>
      <c r="AN268" s="70"/>
      <c r="AO268" s="70"/>
      <c r="AP268" s="70"/>
      <c r="AQ268" s="70"/>
      <c r="AR268" s="70"/>
      <c r="AS268" s="70"/>
      <c r="AT268" s="70"/>
      <c r="AU268" s="70"/>
      <c r="AV268" s="70"/>
      <c r="AW268" s="70"/>
      <c r="AX268" s="70"/>
      <c r="AY268" s="70"/>
      <c r="AZ268" s="70"/>
      <c r="BA268" s="70"/>
      <c r="BB268" s="70"/>
      <c r="BC268" s="70"/>
      <c r="BD268" s="70"/>
      <c r="BE268" s="70"/>
      <c r="BF268" s="70"/>
      <c r="BG268" s="70"/>
    </row>
    <row r="269" spans="1:59" x14ac:dyDescent="0.4">
      <c r="A269" s="69"/>
      <c r="B269" s="69"/>
      <c r="C269" s="69"/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/>
      <c r="W269" s="69"/>
      <c r="X269" s="69"/>
      <c r="Y269" s="69"/>
      <c r="Z269" s="69"/>
      <c r="AA269" s="69"/>
      <c r="AB269" s="69"/>
      <c r="AC269" s="69"/>
      <c r="AD269" s="69"/>
      <c r="AE269" s="69"/>
      <c r="AF269" s="69"/>
      <c r="AG269" s="69"/>
      <c r="AH269" s="69"/>
      <c r="AI269" s="69"/>
      <c r="AJ269" s="69"/>
      <c r="AK269" s="69"/>
      <c r="AL269" s="69"/>
      <c r="AM269" s="70"/>
      <c r="AN269" s="70"/>
      <c r="AO269" s="70"/>
      <c r="AP269" s="70"/>
      <c r="AQ269" s="70"/>
      <c r="AR269" s="70"/>
      <c r="AS269" s="70"/>
      <c r="AT269" s="70"/>
      <c r="AU269" s="70"/>
      <c r="AV269" s="70"/>
      <c r="AW269" s="70"/>
      <c r="AX269" s="70"/>
      <c r="AY269" s="70"/>
      <c r="AZ269" s="70"/>
      <c r="BA269" s="70"/>
      <c r="BB269" s="70"/>
      <c r="BC269" s="70"/>
      <c r="BD269" s="70"/>
      <c r="BE269" s="70"/>
      <c r="BF269" s="70"/>
      <c r="BG269" s="70"/>
    </row>
    <row r="270" spans="1:59" x14ac:dyDescent="0.4">
      <c r="A270" s="69"/>
      <c r="B270" s="69"/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70"/>
      <c r="AN270" s="70"/>
      <c r="AO270" s="70"/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/>
      <c r="BE270" s="70"/>
      <c r="BF270" s="70"/>
      <c r="BG270" s="70"/>
    </row>
    <row r="271" spans="1:59" x14ac:dyDescent="0.4">
      <c r="A271" s="69"/>
      <c r="B271" s="69"/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70"/>
      <c r="AN271" s="70"/>
      <c r="AO271" s="70"/>
      <c r="AP271" s="70"/>
      <c r="AQ271" s="70"/>
      <c r="AR271" s="70"/>
      <c r="AS271" s="70"/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</row>
    <row r="272" spans="1:59" x14ac:dyDescent="0.4">
      <c r="A272" s="69"/>
      <c r="B272" s="69"/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70"/>
      <c r="AN272" s="70"/>
      <c r="AO272" s="70"/>
      <c r="AP272" s="70"/>
      <c r="AQ272" s="70"/>
      <c r="AR272" s="70"/>
      <c r="AS272" s="70"/>
      <c r="AT272" s="70"/>
      <c r="AU272" s="70"/>
      <c r="AV272" s="70"/>
      <c r="AW272" s="70"/>
      <c r="AX272" s="70"/>
      <c r="AY272" s="70"/>
      <c r="AZ272" s="70"/>
      <c r="BA272" s="70"/>
      <c r="BB272" s="70"/>
      <c r="BC272" s="70"/>
      <c r="BD272" s="70"/>
      <c r="BE272" s="70"/>
      <c r="BF272" s="70"/>
      <c r="BG272" s="70"/>
    </row>
    <row r="273" spans="1:59" x14ac:dyDescent="0.4">
      <c r="A273" s="69"/>
      <c r="B273" s="69"/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70"/>
      <c r="AN273" s="70"/>
      <c r="AO273" s="70"/>
      <c r="AP273" s="70"/>
      <c r="AQ273" s="70"/>
      <c r="AR273" s="70"/>
      <c r="AS273" s="70"/>
      <c r="AT273" s="70"/>
      <c r="AU273" s="70"/>
      <c r="AV273" s="70"/>
      <c r="AW273" s="70"/>
      <c r="AX273" s="70"/>
      <c r="AY273" s="70"/>
      <c r="AZ273" s="70"/>
      <c r="BA273" s="70"/>
      <c r="BB273" s="70"/>
      <c r="BC273" s="70"/>
      <c r="BD273" s="70"/>
      <c r="BE273" s="70"/>
      <c r="BF273" s="70"/>
      <c r="BG273" s="70"/>
    </row>
    <row r="274" spans="1:59" x14ac:dyDescent="0.4">
      <c r="A274" s="69"/>
      <c r="B274" s="69"/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70"/>
      <c r="AN274" s="70"/>
      <c r="AO274" s="70"/>
      <c r="AP274" s="70"/>
      <c r="AQ274" s="70"/>
      <c r="AR274" s="70"/>
      <c r="AS274" s="70"/>
      <c r="AT274" s="70"/>
      <c r="AU274" s="70"/>
      <c r="AV274" s="70"/>
      <c r="AW274" s="70"/>
      <c r="AX274" s="70"/>
      <c r="AY274" s="70"/>
      <c r="AZ274" s="70"/>
      <c r="BA274" s="70"/>
      <c r="BB274" s="70"/>
      <c r="BC274" s="70"/>
      <c r="BD274" s="70"/>
      <c r="BE274" s="70"/>
      <c r="BF274" s="70"/>
      <c r="BG274" s="70"/>
    </row>
    <row r="275" spans="1:59" x14ac:dyDescent="0.4">
      <c r="A275" s="69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70"/>
      <c r="AN275" s="70"/>
      <c r="AO275" s="70"/>
      <c r="AP275" s="70"/>
      <c r="AQ275" s="70"/>
      <c r="AR275" s="70"/>
      <c r="AS275" s="70"/>
      <c r="AT275" s="70"/>
      <c r="AU275" s="70"/>
      <c r="AV275" s="70"/>
      <c r="AW275" s="70"/>
      <c r="AX275" s="70"/>
      <c r="AY275" s="70"/>
      <c r="AZ275" s="70"/>
      <c r="BA275" s="70"/>
      <c r="BB275" s="70"/>
      <c r="BC275" s="70"/>
      <c r="BD275" s="70"/>
      <c r="BE275" s="70"/>
      <c r="BF275" s="70"/>
      <c r="BG275" s="70"/>
    </row>
    <row r="276" spans="1:59" x14ac:dyDescent="0.4">
      <c r="A276" s="69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70"/>
      <c r="AN276" s="70"/>
      <c r="AO276" s="70"/>
      <c r="AP276" s="70"/>
      <c r="AQ276" s="70"/>
      <c r="AR276" s="70"/>
      <c r="AS276" s="70"/>
      <c r="AT276" s="70"/>
      <c r="AU276" s="70"/>
      <c r="AV276" s="70"/>
      <c r="AW276" s="70"/>
      <c r="AX276" s="70"/>
      <c r="AY276" s="70"/>
      <c r="AZ276" s="70"/>
      <c r="BA276" s="70"/>
      <c r="BB276" s="70"/>
      <c r="BC276" s="70"/>
      <c r="BD276" s="70"/>
      <c r="BE276" s="70"/>
      <c r="BF276" s="70"/>
      <c r="BG276" s="70"/>
    </row>
    <row r="277" spans="1:59" x14ac:dyDescent="0.4">
      <c r="A277" s="69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70"/>
      <c r="AN277" s="70"/>
      <c r="AO277" s="70"/>
      <c r="AP277" s="70"/>
      <c r="AQ277" s="70"/>
      <c r="AR277" s="70"/>
      <c r="AS277" s="70"/>
      <c r="AT277" s="70"/>
      <c r="AU277" s="70"/>
      <c r="AV277" s="70"/>
      <c r="AW277" s="70"/>
      <c r="AX277" s="70"/>
      <c r="AY277" s="70"/>
      <c r="AZ277" s="70"/>
      <c r="BA277" s="70"/>
      <c r="BB277" s="70"/>
      <c r="BC277" s="70"/>
      <c r="BD277" s="70"/>
      <c r="BE277" s="70"/>
      <c r="BF277" s="70"/>
      <c r="BG277" s="70"/>
    </row>
    <row r="278" spans="1:59" x14ac:dyDescent="0.4">
      <c r="A278" s="69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70"/>
      <c r="AN278" s="70"/>
      <c r="AO278" s="70"/>
      <c r="AP278" s="70"/>
      <c r="AQ278" s="70"/>
      <c r="AR278" s="70"/>
      <c r="AS278" s="70"/>
      <c r="AT278" s="70"/>
      <c r="AU278" s="70"/>
      <c r="AV278" s="70"/>
      <c r="AW278" s="70"/>
      <c r="AX278" s="70"/>
      <c r="AY278" s="70"/>
      <c r="AZ278" s="70"/>
      <c r="BA278" s="70"/>
      <c r="BB278" s="70"/>
      <c r="BC278" s="70"/>
      <c r="BD278" s="70"/>
      <c r="BE278" s="70"/>
      <c r="BF278" s="70"/>
      <c r="BG278" s="70"/>
    </row>
    <row r="279" spans="1:59" x14ac:dyDescent="0.4">
      <c r="A279" s="69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70"/>
      <c r="AN279" s="70"/>
      <c r="AO279" s="70"/>
      <c r="AP279" s="70"/>
      <c r="AQ279" s="70"/>
      <c r="AR279" s="70"/>
      <c r="AS279" s="70"/>
      <c r="AT279" s="70"/>
      <c r="AU279" s="70"/>
      <c r="AV279" s="70"/>
      <c r="AW279" s="70"/>
      <c r="AX279" s="70"/>
      <c r="AY279" s="70"/>
      <c r="AZ279" s="70"/>
      <c r="BA279" s="70"/>
      <c r="BB279" s="70"/>
      <c r="BC279" s="70"/>
      <c r="BD279" s="70"/>
      <c r="BE279" s="70"/>
      <c r="BF279" s="70"/>
      <c r="BG279" s="70"/>
    </row>
    <row r="280" spans="1:59" x14ac:dyDescent="0.4">
      <c r="A280" s="69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70"/>
      <c r="AN280" s="70"/>
      <c r="AO280" s="70"/>
      <c r="AP280" s="70"/>
      <c r="AQ280" s="70"/>
      <c r="AR280" s="70"/>
      <c r="AS280" s="70"/>
      <c r="AT280" s="70"/>
      <c r="AU280" s="70"/>
      <c r="AV280" s="70"/>
      <c r="AW280" s="70"/>
      <c r="AX280" s="70"/>
      <c r="AY280" s="70"/>
      <c r="AZ280" s="70"/>
      <c r="BA280" s="70"/>
      <c r="BB280" s="70"/>
      <c r="BC280" s="70"/>
      <c r="BD280" s="70"/>
      <c r="BE280" s="70"/>
      <c r="BF280" s="70"/>
      <c r="BG280" s="70"/>
    </row>
    <row r="281" spans="1:59" x14ac:dyDescent="0.4">
      <c r="A281" s="69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70"/>
      <c r="AN281" s="70"/>
      <c r="AO281" s="70"/>
      <c r="AP281" s="70"/>
      <c r="AQ281" s="70"/>
      <c r="AR281" s="70"/>
      <c r="AS281" s="70"/>
      <c r="AT281" s="70"/>
      <c r="AU281" s="70"/>
      <c r="AV281" s="70"/>
      <c r="AW281" s="70"/>
      <c r="AX281" s="70"/>
      <c r="AY281" s="70"/>
      <c r="AZ281" s="70"/>
      <c r="BA281" s="70"/>
      <c r="BB281" s="70"/>
      <c r="BC281" s="70"/>
      <c r="BD281" s="70"/>
      <c r="BE281" s="70"/>
      <c r="BF281" s="70"/>
      <c r="BG281" s="70"/>
    </row>
    <row r="282" spans="1:59" x14ac:dyDescent="0.4">
      <c r="A282" s="69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70"/>
      <c r="AN282" s="70"/>
      <c r="AO282" s="70"/>
      <c r="AP282" s="70"/>
      <c r="AQ282" s="70"/>
      <c r="AR282" s="70"/>
      <c r="AS282" s="70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/>
    </row>
    <row r="283" spans="1:59" x14ac:dyDescent="0.4">
      <c r="A283" s="69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70"/>
      <c r="AN283" s="70"/>
      <c r="AO283" s="70"/>
      <c r="AP283" s="70"/>
      <c r="AQ283" s="70"/>
      <c r="AR283" s="70"/>
      <c r="AS283" s="70"/>
      <c r="AT283" s="70"/>
      <c r="AU283" s="70"/>
      <c r="AV283" s="70"/>
      <c r="AW283" s="70"/>
      <c r="AX283" s="70"/>
      <c r="AY283" s="70"/>
      <c r="AZ283" s="70"/>
      <c r="BA283" s="70"/>
      <c r="BB283" s="70"/>
      <c r="BC283" s="70"/>
      <c r="BD283" s="70"/>
      <c r="BE283" s="70"/>
      <c r="BF283" s="70"/>
      <c r="BG283" s="70"/>
    </row>
    <row r="284" spans="1:59" x14ac:dyDescent="0.4">
      <c r="A284" s="69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70"/>
      <c r="AN284" s="70"/>
      <c r="AO284" s="70"/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/>
    </row>
    <row r="285" spans="1:59" x14ac:dyDescent="0.4">
      <c r="A285" s="69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70"/>
      <c r="AN285" s="70"/>
      <c r="AO285" s="70"/>
      <c r="AP285" s="70"/>
      <c r="AQ285" s="70"/>
      <c r="AR285" s="70"/>
      <c r="AS285" s="70"/>
      <c r="AT285" s="70"/>
      <c r="AU285" s="70"/>
      <c r="AV285" s="70"/>
      <c r="AW285" s="70"/>
      <c r="AX285" s="70"/>
      <c r="AY285" s="70"/>
      <c r="AZ285" s="70"/>
      <c r="BA285" s="70"/>
      <c r="BB285" s="70"/>
      <c r="BC285" s="70"/>
      <c r="BD285" s="70"/>
      <c r="BE285" s="70"/>
      <c r="BF285" s="70"/>
      <c r="BG285" s="70"/>
    </row>
    <row r="286" spans="1:59" x14ac:dyDescent="0.4">
      <c r="A286" s="69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70"/>
      <c r="AN286" s="70"/>
      <c r="AO286" s="70"/>
      <c r="AP286" s="70"/>
      <c r="AQ286" s="70"/>
      <c r="AR286" s="70"/>
      <c r="AS286" s="70"/>
      <c r="AT286" s="70"/>
      <c r="AU286" s="70"/>
      <c r="AV286" s="70"/>
      <c r="AW286" s="70"/>
      <c r="AX286" s="70"/>
      <c r="AY286" s="70"/>
      <c r="AZ286" s="70"/>
      <c r="BA286" s="70"/>
      <c r="BB286" s="70"/>
      <c r="BC286" s="70"/>
      <c r="BD286" s="70"/>
      <c r="BE286" s="70"/>
      <c r="BF286" s="70"/>
      <c r="BG286" s="70"/>
    </row>
    <row r="287" spans="1:59" x14ac:dyDescent="0.4">
      <c r="A287" s="69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70"/>
      <c r="AN287" s="70"/>
      <c r="AO287" s="70"/>
      <c r="AP287" s="70"/>
      <c r="AQ287" s="70"/>
      <c r="AR287" s="70"/>
      <c r="AS287" s="70"/>
      <c r="AT287" s="70"/>
      <c r="AU287" s="70"/>
      <c r="AV287" s="70"/>
      <c r="AW287" s="70"/>
      <c r="AX287" s="70"/>
      <c r="AY287" s="70"/>
      <c r="AZ287" s="70"/>
      <c r="BA287" s="70"/>
      <c r="BB287" s="70"/>
      <c r="BC287" s="70"/>
      <c r="BD287" s="70"/>
      <c r="BE287" s="70"/>
      <c r="BF287" s="70"/>
      <c r="BG287" s="70"/>
    </row>
    <row r="288" spans="1:59" x14ac:dyDescent="0.4">
      <c r="A288" s="69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70"/>
      <c r="AN288" s="70"/>
      <c r="AO288" s="70"/>
      <c r="AP288" s="70"/>
      <c r="AQ288" s="70"/>
      <c r="AR288" s="70"/>
      <c r="AS288" s="70"/>
      <c r="AT288" s="70"/>
      <c r="AU288" s="70"/>
      <c r="AV288" s="70"/>
      <c r="AW288" s="70"/>
      <c r="AX288" s="70"/>
      <c r="AY288" s="70"/>
      <c r="AZ288" s="70"/>
      <c r="BA288" s="70"/>
      <c r="BB288" s="70"/>
      <c r="BC288" s="70"/>
      <c r="BD288" s="70"/>
      <c r="BE288" s="70"/>
      <c r="BF288" s="70"/>
      <c r="BG288" s="70"/>
    </row>
    <row r="289" spans="1:59" x14ac:dyDescent="0.4">
      <c r="A289" s="69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70"/>
      <c r="AN289" s="70"/>
      <c r="AO289" s="70"/>
      <c r="AP289" s="70"/>
      <c r="AQ289" s="70"/>
      <c r="AR289" s="70"/>
      <c r="AS289" s="70"/>
      <c r="AT289" s="70"/>
      <c r="AU289" s="70"/>
      <c r="AV289" s="70"/>
      <c r="AW289" s="70"/>
      <c r="AX289" s="70"/>
      <c r="AY289" s="70"/>
      <c r="AZ289" s="70"/>
      <c r="BA289" s="70"/>
      <c r="BB289" s="70"/>
      <c r="BC289" s="70"/>
      <c r="BD289" s="70"/>
      <c r="BE289" s="70"/>
      <c r="BF289" s="70"/>
      <c r="BG289" s="70"/>
    </row>
    <row r="290" spans="1:59" x14ac:dyDescent="0.4">
      <c r="A290" s="69"/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69"/>
      <c r="T290" s="69"/>
      <c r="U290" s="69"/>
      <c r="V290" s="69"/>
      <c r="W290" s="69"/>
      <c r="X290" s="69"/>
      <c r="Y290" s="69"/>
      <c r="Z290" s="69"/>
      <c r="AA290" s="69"/>
      <c r="AB290" s="69"/>
      <c r="AC290" s="69"/>
      <c r="AD290" s="69"/>
      <c r="AE290" s="69"/>
      <c r="AF290" s="69"/>
      <c r="AG290" s="69"/>
      <c r="AH290" s="69"/>
      <c r="AI290" s="69"/>
      <c r="AJ290" s="69"/>
      <c r="AK290" s="69"/>
      <c r="AL290" s="69"/>
      <c r="AM290" s="70"/>
      <c r="AN290" s="70"/>
      <c r="AO290" s="70"/>
      <c r="AP290" s="70"/>
      <c r="AQ290" s="70"/>
      <c r="AR290" s="70"/>
      <c r="AS290" s="70"/>
      <c r="AT290" s="70"/>
      <c r="AU290" s="70"/>
      <c r="AV290" s="70"/>
      <c r="AW290" s="70"/>
      <c r="AX290" s="70"/>
      <c r="AY290" s="70"/>
      <c r="AZ290" s="70"/>
      <c r="BA290" s="70"/>
      <c r="BB290" s="70"/>
      <c r="BC290" s="70"/>
      <c r="BD290" s="70"/>
      <c r="BE290" s="70"/>
      <c r="BF290" s="70"/>
      <c r="BG290" s="70"/>
    </row>
    <row r="291" spans="1:59" x14ac:dyDescent="0.4">
      <c r="A291" s="69"/>
      <c r="B291" s="69"/>
      <c r="C291" s="69"/>
      <c r="D291" s="69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69"/>
      <c r="T291" s="69"/>
      <c r="U291" s="69"/>
      <c r="V291" s="69"/>
      <c r="W291" s="69"/>
      <c r="X291" s="69"/>
      <c r="Y291" s="69"/>
      <c r="Z291" s="69"/>
      <c r="AA291" s="69"/>
      <c r="AB291" s="69"/>
      <c r="AC291" s="69"/>
      <c r="AD291" s="69"/>
      <c r="AE291" s="69"/>
      <c r="AF291" s="69"/>
      <c r="AG291" s="69"/>
      <c r="AH291" s="69"/>
      <c r="AI291" s="69"/>
      <c r="AJ291" s="69"/>
      <c r="AK291" s="69"/>
      <c r="AL291" s="69"/>
      <c r="AM291" s="70"/>
      <c r="AN291" s="70"/>
      <c r="AO291" s="70"/>
      <c r="AP291" s="70"/>
      <c r="AQ291" s="70"/>
      <c r="AR291" s="70"/>
      <c r="AS291" s="70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  <c r="BD291" s="70"/>
      <c r="BE291" s="70"/>
      <c r="BF291" s="70"/>
      <c r="BG291" s="70"/>
    </row>
    <row r="292" spans="1:59" x14ac:dyDescent="0.4">
      <c r="A292" s="69"/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70"/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</row>
    <row r="293" spans="1:59" x14ac:dyDescent="0.4">
      <c r="A293" s="69"/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70"/>
      <c r="AN293" s="70"/>
      <c r="AO293" s="70"/>
      <c r="AP293" s="70"/>
      <c r="AQ293" s="70"/>
      <c r="AR293" s="70"/>
      <c r="AS293" s="70"/>
      <c r="AT293" s="70"/>
      <c r="AU293" s="70"/>
      <c r="AV293" s="70"/>
      <c r="AW293" s="70"/>
      <c r="AX293" s="70"/>
      <c r="AY293" s="70"/>
      <c r="AZ293" s="70"/>
      <c r="BA293" s="70"/>
      <c r="BB293" s="70"/>
      <c r="BC293" s="70"/>
      <c r="BD293" s="70"/>
      <c r="BE293" s="70"/>
      <c r="BF293" s="70"/>
      <c r="BG293" s="70"/>
    </row>
    <row r="294" spans="1:59" x14ac:dyDescent="0.4">
      <c r="A294" s="69"/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70"/>
      <c r="AN294" s="70"/>
      <c r="AO294" s="70"/>
      <c r="AP294" s="70"/>
      <c r="AQ294" s="70"/>
      <c r="AR294" s="70"/>
      <c r="AS294" s="70"/>
      <c r="AT294" s="70"/>
      <c r="AU294" s="70"/>
      <c r="AV294" s="70"/>
      <c r="AW294" s="70"/>
      <c r="AX294" s="70"/>
      <c r="AY294" s="70"/>
      <c r="AZ294" s="70"/>
      <c r="BA294" s="70"/>
      <c r="BB294" s="70"/>
      <c r="BC294" s="70"/>
      <c r="BD294" s="70"/>
      <c r="BE294" s="70"/>
      <c r="BF294" s="70"/>
      <c r="BG294" s="70"/>
    </row>
    <row r="295" spans="1:59" x14ac:dyDescent="0.4">
      <c r="A295" s="69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70"/>
      <c r="AN295" s="70"/>
      <c r="AO295" s="70"/>
      <c r="AP295" s="70"/>
      <c r="AQ295" s="70"/>
      <c r="AR295" s="70"/>
      <c r="AS295" s="70"/>
      <c r="AT295" s="70"/>
      <c r="AU295" s="70"/>
      <c r="AV295" s="70"/>
      <c r="AW295" s="70"/>
      <c r="AX295" s="70"/>
      <c r="AY295" s="70"/>
      <c r="AZ295" s="70"/>
      <c r="BA295" s="70"/>
      <c r="BB295" s="70"/>
      <c r="BC295" s="70"/>
      <c r="BD295" s="70"/>
      <c r="BE295" s="70"/>
      <c r="BF295" s="70"/>
      <c r="BG295" s="70"/>
    </row>
    <row r="296" spans="1:59" x14ac:dyDescent="0.4">
      <c r="A296" s="69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70"/>
      <c r="AN296" s="70"/>
      <c r="AO296" s="70"/>
      <c r="AP296" s="70"/>
      <c r="AQ296" s="70"/>
      <c r="AR296" s="70"/>
      <c r="AS296" s="70"/>
      <c r="AT296" s="70"/>
      <c r="AU296" s="70"/>
      <c r="AV296" s="70"/>
      <c r="AW296" s="70"/>
      <c r="AX296" s="70"/>
      <c r="AY296" s="70"/>
      <c r="AZ296" s="70"/>
      <c r="BA296" s="70"/>
      <c r="BB296" s="70"/>
      <c r="BC296" s="70"/>
      <c r="BD296" s="70"/>
      <c r="BE296" s="70"/>
      <c r="BF296" s="70"/>
      <c r="BG296" s="70"/>
    </row>
    <row r="297" spans="1:59" x14ac:dyDescent="0.4">
      <c r="A297" s="69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70"/>
      <c r="AN297" s="70"/>
      <c r="AO297" s="70"/>
      <c r="AP297" s="70"/>
      <c r="AQ297" s="70"/>
      <c r="AR297" s="70"/>
      <c r="AS297" s="70"/>
      <c r="AT297" s="70"/>
      <c r="AU297" s="70"/>
      <c r="AV297" s="70"/>
      <c r="AW297" s="70"/>
      <c r="AX297" s="70"/>
      <c r="AY297" s="70"/>
      <c r="AZ297" s="70"/>
      <c r="BA297" s="70"/>
      <c r="BB297" s="70"/>
      <c r="BC297" s="70"/>
      <c r="BD297" s="70"/>
      <c r="BE297" s="70"/>
      <c r="BF297" s="70"/>
      <c r="BG297" s="70"/>
    </row>
    <row r="298" spans="1:59" x14ac:dyDescent="0.4">
      <c r="A298" s="69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70"/>
      <c r="AN298" s="70"/>
      <c r="AO298" s="70"/>
      <c r="AP298" s="70"/>
      <c r="AQ298" s="70"/>
      <c r="AR298" s="70"/>
      <c r="AS298" s="70"/>
      <c r="AT298" s="70"/>
      <c r="AU298" s="70"/>
      <c r="AV298" s="70"/>
      <c r="AW298" s="70"/>
      <c r="AX298" s="70"/>
      <c r="AY298" s="70"/>
      <c r="AZ298" s="70"/>
      <c r="BA298" s="70"/>
      <c r="BB298" s="70"/>
      <c r="BC298" s="70"/>
      <c r="BD298" s="70"/>
      <c r="BE298" s="70"/>
      <c r="BF298" s="70"/>
      <c r="BG298" s="70"/>
    </row>
    <row r="299" spans="1:59" x14ac:dyDescent="0.4">
      <c r="A299" s="69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70"/>
      <c r="AN299" s="70"/>
      <c r="AO299" s="70"/>
      <c r="AP299" s="70"/>
      <c r="AQ299" s="70"/>
      <c r="AR299" s="70"/>
      <c r="AS299" s="70"/>
      <c r="AT299" s="70"/>
      <c r="AU299" s="70"/>
      <c r="AV299" s="70"/>
      <c r="AW299" s="70"/>
      <c r="AX299" s="70"/>
      <c r="AY299" s="70"/>
      <c r="AZ299" s="70"/>
      <c r="BA299" s="70"/>
      <c r="BB299" s="70"/>
      <c r="BC299" s="70"/>
      <c r="BD299" s="70"/>
      <c r="BE299" s="70"/>
      <c r="BF299" s="70"/>
      <c r="BG299" s="70"/>
    </row>
    <row r="300" spans="1:59" x14ac:dyDescent="0.4">
      <c r="A300" s="69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70"/>
      <c r="AN300" s="70"/>
      <c r="AO300" s="70"/>
      <c r="AP300" s="70"/>
      <c r="AQ300" s="70"/>
      <c r="AR300" s="70"/>
      <c r="AS300" s="70"/>
      <c r="AT300" s="70"/>
      <c r="AU300" s="70"/>
      <c r="AV300" s="70"/>
      <c r="AW300" s="70"/>
      <c r="AX300" s="70"/>
      <c r="AY300" s="70"/>
      <c r="AZ300" s="70"/>
      <c r="BA300" s="70"/>
      <c r="BB300" s="70"/>
      <c r="BC300" s="70"/>
      <c r="BD300" s="70"/>
      <c r="BE300" s="70"/>
      <c r="BF300" s="70"/>
      <c r="BG300" s="70"/>
    </row>
    <row r="301" spans="1:59" x14ac:dyDescent="0.4">
      <c r="A301" s="69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70"/>
      <c r="AN301" s="70"/>
      <c r="AO301" s="70"/>
      <c r="AP301" s="70"/>
      <c r="AQ301" s="70"/>
      <c r="AR301" s="70"/>
      <c r="AS301" s="70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</row>
    <row r="302" spans="1:59" x14ac:dyDescent="0.4">
      <c r="A302" s="69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70"/>
      <c r="AN302" s="70"/>
      <c r="AO302" s="70"/>
      <c r="AP302" s="70"/>
      <c r="AQ302" s="70"/>
      <c r="AR302" s="70"/>
      <c r="AS302" s="70"/>
      <c r="AT302" s="70"/>
      <c r="AU302" s="70"/>
      <c r="AV302" s="70"/>
      <c r="AW302" s="70"/>
      <c r="AX302" s="70"/>
      <c r="AY302" s="70"/>
      <c r="AZ302" s="70"/>
      <c r="BA302" s="70"/>
      <c r="BB302" s="70"/>
      <c r="BC302" s="70"/>
      <c r="BD302" s="70"/>
      <c r="BE302" s="70"/>
      <c r="BF302" s="70"/>
      <c r="BG302" s="70"/>
    </row>
    <row r="303" spans="1:59" x14ac:dyDescent="0.4">
      <c r="A303" s="69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70"/>
      <c r="AN303" s="70"/>
      <c r="AO303" s="70"/>
      <c r="AP303" s="70"/>
      <c r="AQ303" s="70"/>
      <c r="AR303" s="70"/>
      <c r="AS303" s="70"/>
      <c r="AT303" s="70"/>
      <c r="AU303" s="70"/>
      <c r="AV303" s="70"/>
      <c r="AW303" s="70"/>
      <c r="AX303" s="70"/>
      <c r="AY303" s="70"/>
      <c r="AZ303" s="70"/>
      <c r="BA303" s="70"/>
      <c r="BB303" s="70"/>
      <c r="BC303" s="70"/>
      <c r="BD303" s="70"/>
      <c r="BE303" s="70"/>
      <c r="BF303" s="70"/>
      <c r="BG303" s="70"/>
    </row>
    <row r="304" spans="1:59" x14ac:dyDescent="0.4">
      <c r="A304" s="69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70"/>
      <c r="AN304" s="70"/>
      <c r="AO304" s="70"/>
      <c r="AP304" s="70"/>
      <c r="AQ304" s="70"/>
      <c r="AR304" s="70"/>
      <c r="AS304" s="70"/>
      <c r="AT304" s="70"/>
      <c r="AU304" s="70"/>
      <c r="AV304" s="70"/>
      <c r="AW304" s="70"/>
      <c r="AX304" s="70"/>
      <c r="AY304" s="70"/>
      <c r="AZ304" s="70"/>
      <c r="BA304" s="70"/>
      <c r="BB304" s="70"/>
      <c r="BC304" s="70"/>
      <c r="BD304" s="70"/>
      <c r="BE304" s="70"/>
      <c r="BF304" s="70"/>
      <c r="BG304" s="70"/>
    </row>
    <row r="305" spans="1:59" x14ac:dyDescent="0.4">
      <c r="A305" s="69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70"/>
      <c r="AN305" s="70"/>
      <c r="AO305" s="70"/>
      <c r="AP305" s="70"/>
      <c r="AQ305" s="70"/>
      <c r="AR305" s="70"/>
      <c r="AS305" s="70"/>
      <c r="AT305" s="70"/>
      <c r="AU305" s="70"/>
      <c r="AV305" s="70"/>
      <c r="AW305" s="70"/>
      <c r="AX305" s="70"/>
      <c r="AY305" s="70"/>
      <c r="AZ305" s="70"/>
      <c r="BA305" s="70"/>
      <c r="BB305" s="70"/>
      <c r="BC305" s="70"/>
      <c r="BD305" s="70"/>
      <c r="BE305" s="70"/>
      <c r="BF305" s="70"/>
      <c r="BG305" s="70"/>
    </row>
    <row r="306" spans="1:59" x14ac:dyDescent="0.4">
      <c r="A306" s="69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  <c r="BA306" s="70"/>
      <c r="BB306" s="70"/>
      <c r="BC306" s="70"/>
      <c r="BD306" s="70"/>
      <c r="BE306" s="70"/>
      <c r="BF306" s="70"/>
      <c r="BG306" s="70"/>
    </row>
    <row r="307" spans="1:59" x14ac:dyDescent="0.4">
      <c r="A307" s="69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70"/>
      <c r="AN307" s="70"/>
      <c r="AO307" s="70"/>
      <c r="AP307" s="70"/>
      <c r="AQ307" s="70"/>
      <c r="AR307" s="70"/>
      <c r="AS307" s="70"/>
      <c r="AT307" s="70"/>
      <c r="AU307" s="70"/>
      <c r="AV307" s="70"/>
      <c r="AW307" s="70"/>
      <c r="AX307" s="70"/>
      <c r="AY307" s="70"/>
      <c r="AZ307" s="70"/>
      <c r="BA307" s="70"/>
      <c r="BB307" s="70"/>
      <c r="BC307" s="70"/>
      <c r="BD307" s="70"/>
      <c r="BE307" s="70"/>
      <c r="BF307" s="70"/>
      <c r="BG307" s="70"/>
    </row>
    <row r="308" spans="1:59" x14ac:dyDescent="0.4">
      <c r="A308" s="69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70"/>
      <c r="AN308" s="70"/>
      <c r="AO308" s="70"/>
      <c r="AP308" s="70"/>
      <c r="AQ308" s="70"/>
      <c r="AR308" s="70"/>
      <c r="AS308" s="70"/>
      <c r="AT308" s="70"/>
      <c r="AU308" s="70"/>
      <c r="AV308" s="70"/>
      <c r="AW308" s="70"/>
      <c r="AX308" s="70"/>
      <c r="AY308" s="70"/>
      <c r="AZ308" s="70"/>
      <c r="BA308" s="70"/>
      <c r="BB308" s="70"/>
      <c r="BC308" s="70"/>
      <c r="BD308" s="70"/>
      <c r="BE308" s="70"/>
      <c r="BF308" s="70"/>
      <c r="BG308" s="70"/>
    </row>
    <row r="309" spans="1:59" x14ac:dyDescent="0.4">
      <c r="A309" s="69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70"/>
      <c r="AN309" s="70"/>
      <c r="AO309" s="70"/>
      <c r="AP309" s="70"/>
      <c r="AQ309" s="70"/>
      <c r="AR309" s="70"/>
      <c r="AS309" s="70"/>
      <c r="AT309" s="70"/>
      <c r="AU309" s="70"/>
      <c r="AV309" s="70"/>
      <c r="AW309" s="70"/>
      <c r="AX309" s="70"/>
      <c r="AY309" s="70"/>
      <c r="AZ309" s="70"/>
      <c r="BA309" s="70"/>
      <c r="BB309" s="70"/>
      <c r="BC309" s="70"/>
      <c r="BD309" s="70"/>
      <c r="BE309" s="70"/>
      <c r="BF309" s="70"/>
      <c r="BG309" s="70"/>
    </row>
    <row r="310" spans="1:59" x14ac:dyDescent="0.4">
      <c r="A310" s="69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70"/>
      <c r="AN310" s="70"/>
      <c r="AO310" s="70"/>
      <c r="AP310" s="70"/>
      <c r="AQ310" s="70"/>
      <c r="AR310" s="70"/>
      <c r="AS310" s="70"/>
      <c r="AT310" s="70"/>
      <c r="AU310" s="70"/>
      <c r="AV310" s="70"/>
      <c r="AW310" s="70"/>
      <c r="AX310" s="70"/>
      <c r="AY310" s="70"/>
      <c r="AZ310" s="70"/>
      <c r="BA310" s="70"/>
      <c r="BB310" s="70"/>
      <c r="BC310" s="70"/>
      <c r="BD310" s="70"/>
      <c r="BE310" s="70"/>
      <c r="BF310" s="70"/>
      <c r="BG310" s="70"/>
    </row>
    <row r="311" spans="1:59" x14ac:dyDescent="0.4">
      <c r="A311" s="69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70"/>
      <c r="AN311" s="70"/>
      <c r="AO311" s="70"/>
      <c r="AP311" s="70"/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/>
      <c r="BD311" s="70"/>
      <c r="BE311" s="70"/>
      <c r="BF311" s="70"/>
      <c r="BG311" s="70"/>
    </row>
    <row r="312" spans="1:59" x14ac:dyDescent="0.4">
      <c r="A312" s="69"/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  <c r="Y312" s="69"/>
      <c r="Z312" s="69"/>
      <c r="AA312" s="69"/>
      <c r="AB312" s="69"/>
      <c r="AC312" s="69"/>
      <c r="AD312" s="69"/>
      <c r="AE312" s="69"/>
      <c r="AF312" s="69"/>
      <c r="AG312" s="69"/>
      <c r="AH312" s="69"/>
      <c r="AI312" s="69"/>
      <c r="AJ312" s="69"/>
      <c r="AK312" s="69"/>
      <c r="AL312" s="69"/>
      <c r="AM312" s="70"/>
      <c r="AN312" s="70"/>
      <c r="AO312" s="70"/>
      <c r="AP312" s="70"/>
      <c r="AQ312" s="70"/>
      <c r="AR312" s="70"/>
      <c r="AS312" s="70"/>
      <c r="AT312" s="70"/>
      <c r="AU312" s="70"/>
      <c r="AV312" s="70"/>
      <c r="AW312" s="70"/>
      <c r="AX312" s="70"/>
      <c r="AY312" s="70"/>
      <c r="AZ312" s="70"/>
      <c r="BA312" s="70"/>
      <c r="BB312" s="70"/>
      <c r="BC312" s="70"/>
      <c r="BD312" s="70"/>
      <c r="BE312" s="70"/>
      <c r="BF312" s="70"/>
      <c r="BG312" s="70"/>
    </row>
    <row r="313" spans="1:59" x14ac:dyDescent="0.4">
      <c r="A313" s="69"/>
      <c r="B313" s="69"/>
      <c r="C313" s="69"/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  <c r="Y313" s="69"/>
      <c r="Z313" s="69"/>
      <c r="AA313" s="69"/>
      <c r="AB313" s="69"/>
      <c r="AC313" s="69"/>
      <c r="AD313" s="69"/>
      <c r="AE313" s="69"/>
      <c r="AF313" s="69"/>
      <c r="AG313" s="69"/>
      <c r="AH313" s="69"/>
      <c r="AI313" s="69"/>
      <c r="AJ313" s="69"/>
      <c r="AK313" s="69"/>
      <c r="AL313" s="69"/>
      <c r="AM313" s="70"/>
      <c r="AN313" s="70"/>
      <c r="AO313" s="70"/>
      <c r="AP313" s="70"/>
      <c r="AQ313" s="70"/>
      <c r="AR313" s="70"/>
      <c r="AS313" s="70"/>
      <c r="AT313" s="70"/>
      <c r="AU313" s="70"/>
      <c r="AV313" s="70"/>
      <c r="AW313" s="70"/>
      <c r="AX313" s="70"/>
      <c r="AY313" s="70"/>
      <c r="AZ313" s="70"/>
      <c r="BA313" s="70"/>
      <c r="BB313" s="70"/>
      <c r="BC313" s="70"/>
      <c r="BD313" s="70"/>
      <c r="BE313" s="70"/>
      <c r="BF313" s="70"/>
      <c r="BG313" s="70"/>
    </row>
    <row r="314" spans="1:59" x14ac:dyDescent="0.4">
      <c r="A314" s="69"/>
      <c r="B314" s="69"/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70"/>
      <c r="AN314" s="70"/>
      <c r="AO314" s="70"/>
      <c r="AP314" s="70"/>
      <c r="AQ314" s="70"/>
      <c r="AR314" s="70"/>
      <c r="AS314" s="70"/>
      <c r="AT314" s="70"/>
      <c r="AU314" s="70"/>
      <c r="AV314" s="70"/>
      <c r="AW314" s="70"/>
      <c r="AX314" s="70"/>
      <c r="AY314" s="70"/>
      <c r="AZ314" s="70"/>
      <c r="BA314" s="70"/>
      <c r="BB314" s="70"/>
      <c r="BC314" s="70"/>
      <c r="BD314" s="70"/>
      <c r="BE314" s="70"/>
      <c r="BF314" s="70"/>
      <c r="BG314" s="70"/>
    </row>
    <row r="315" spans="1:59" x14ac:dyDescent="0.4">
      <c r="A315" s="69"/>
      <c r="B315" s="69"/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70"/>
      <c r="AN315" s="70"/>
      <c r="AO315" s="70"/>
      <c r="AP315" s="70"/>
      <c r="AQ315" s="70"/>
      <c r="AR315" s="70"/>
      <c r="AS315" s="70"/>
      <c r="AT315" s="70"/>
      <c r="AU315" s="70"/>
      <c r="AV315" s="70"/>
      <c r="AW315" s="70"/>
      <c r="AX315" s="70"/>
      <c r="AY315" s="70"/>
      <c r="AZ315" s="70"/>
      <c r="BA315" s="70"/>
      <c r="BB315" s="70"/>
      <c r="BC315" s="70"/>
      <c r="BD315" s="70"/>
      <c r="BE315" s="70"/>
      <c r="BF315" s="70"/>
      <c r="BG315" s="70"/>
    </row>
    <row r="316" spans="1:59" x14ac:dyDescent="0.4">
      <c r="A316" s="69"/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70"/>
      <c r="AN316" s="70"/>
      <c r="AO316" s="70"/>
      <c r="AP316" s="70"/>
      <c r="AQ316" s="70"/>
      <c r="AR316" s="70"/>
      <c r="AS316" s="70"/>
      <c r="AT316" s="70"/>
      <c r="AU316" s="70"/>
      <c r="AV316" s="70"/>
      <c r="AW316" s="70"/>
      <c r="AX316" s="70"/>
      <c r="AY316" s="70"/>
      <c r="AZ316" s="70"/>
      <c r="BA316" s="70"/>
      <c r="BB316" s="70"/>
      <c r="BC316" s="70"/>
      <c r="BD316" s="70"/>
      <c r="BE316" s="70"/>
      <c r="BF316" s="70"/>
      <c r="BG316" s="70"/>
    </row>
    <row r="317" spans="1:59" x14ac:dyDescent="0.4">
      <c r="A317" s="69"/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70"/>
      <c r="AN317" s="70"/>
      <c r="AO317" s="70"/>
      <c r="AP317" s="70"/>
      <c r="AQ317" s="70"/>
      <c r="AR317" s="70"/>
      <c r="AS317" s="70"/>
      <c r="AT317" s="70"/>
      <c r="AU317" s="70"/>
      <c r="AV317" s="70"/>
      <c r="AW317" s="70"/>
      <c r="AX317" s="70"/>
      <c r="AY317" s="70"/>
      <c r="AZ317" s="70"/>
      <c r="BA317" s="70"/>
      <c r="BB317" s="70"/>
      <c r="BC317" s="70"/>
      <c r="BD317" s="70"/>
      <c r="BE317" s="70"/>
      <c r="BF317" s="70"/>
      <c r="BG317" s="70"/>
    </row>
    <row r="318" spans="1:59" x14ac:dyDescent="0.4">
      <c r="A318" s="69"/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70"/>
      <c r="AN318" s="70"/>
      <c r="AO318" s="70"/>
      <c r="AP318" s="70"/>
      <c r="AQ318" s="70"/>
      <c r="AR318" s="70"/>
      <c r="AS318" s="70"/>
      <c r="AT318" s="70"/>
      <c r="AU318" s="70"/>
      <c r="AV318" s="70"/>
      <c r="AW318" s="70"/>
      <c r="AX318" s="70"/>
      <c r="AY318" s="70"/>
      <c r="AZ318" s="70"/>
      <c r="BA318" s="70"/>
      <c r="BB318" s="70"/>
      <c r="BC318" s="70"/>
      <c r="BD318" s="70"/>
      <c r="BE318" s="70"/>
      <c r="BF318" s="70"/>
      <c r="BG318" s="70"/>
    </row>
    <row r="319" spans="1:59" x14ac:dyDescent="0.4">
      <c r="A319" s="69"/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  <c r="BC319" s="70"/>
      <c r="BD319" s="70"/>
      <c r="BE319" s="70"/>
      <c r="BF319" s="70"/>
      <c r="BG319" s="70"/>
    </row>
    <row r="320" spans="1:59" x14ac:dyDescent="0.4">
      <c r="A320" s="69"/>
      <c r="B320" s="69"/>
      <c r="C320" s="69"/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69"/>
      <c r="Z320" s="69"/>
      <c r="AA320" s="69"/>
      <c r="AB320" s="69"/>
      <c r="AC320" s="69"/>
      <c r="AD320" s="69"/>
      <c r="AE320" s="69"/>
      <c r="AF320" s="69"/>
      <c r="AG320" s="69"/>
      <c r="AH320" s="69"/>
      <c r="AI320" s="69"/>
      <c r="AJ320" s="69"/>
      <c r="AK320" s="69"/>
      <c r="AL320" s="69"/>
      <c r="AM320" s="70"/>
      <c r="AN320" s="70"/>
      <c r="AO320" s="70"/>
      <c r="AP320" s="70"/>
      <c r="AQ320" s="70"/>
      <c r="AR320" s="70"/>
      <c r="AS320" s="70"/>
      <c r="AT320" s="70"/>
      <c r="AU320" s="70"/>
      <c r="AV320" s="70"/>
      <c r="AW320" s="70"/>
      <c r="AX320" s="70"/>
      <c r="AY320" s="70"/>
      <c r="AZ320" s="70"/>
      <c r="BA320" s="70"/>
      <c r="BB320" s="70"/>
      <c r="BC320" s="70"/>
      <c r="BD320" s="70"/>
      <c r="BE320" s="70"/>
      <c r="BF320" s="70"/>
      <c r="BG320" s="70"/>
    </row>
    <row r="321" spans="1:59" x14ac:dyDescent="0.4">
      <c r="A321" s="69"/>
      <c r="B321" s="69"/>
      <c r="C321" s="69"/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  <c r="Y321" s="69"/>
      <c r="Z321" s="69"/>
      <c r="AA321" s="69"/>
      <c r="AB321" s="69"/>
      <c r="AC321" s="69"/>
      <c r="AD321" s="69"/>
      <c r="AE321" s="69"/>
      <c r="AF321" s="69"/>
      <c r="AG321" s="69"/>
      <c r="AH321" s="69"/>
      <c r="AI321" s="69"/>
      <c r="AJ321" s="69"/>
      <c r="AK321" s="69"/>
      <c r="AL321" s="69"/>
      <c r="AM321" s="70"/>
      <c r="AN321" s="70"/>
      <c r="AO321" s="70"/>
      <c r="AP321" s="70"/>
      <c r="AQ321" s="70"/>
      <c r="AR321" s="70"/>
      <c r="AS321" s="70"/>
      <c r="AT321" s="70"/>
      <c r="AU321" s="70"/>
      <c r="AV321" s="70"/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/>
    </row>
    <row r="322" spans="1:59" x14ac:dyDescent="0.4">
      <c r="A322" s="69"/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  <c r="AA322" s="69"/>
      <c r="AB322" s="69"/>
      <c r="AC322" s="69"/>
      <c r="AD322" s="69"/>
      <c r="AE322" s="69"/>
      <c r="AF322" s="69"/>
      <c r="AG322" s="69"/>
      <c r="AH322" s="69"/>
      <c r="AI322" s="69"/>
      <c r="AJ322" s="69"/>
      <c r="AK322" s="69"/>
      <c r="AL322" s="69"/>
      <c r="AM322" s="70"/>
      <c r="AN322" s="70"/>
      <c r="AO322" s="70"/>
      <c r="AP322" s="70"/>
      <c r="AQ322" s="70"/>
      <c r="AR322" s="70"/>
      <c r="AS322" s="70"/>
      <c r="AT322" s="70"/>
      <c r="AU322" s="70"/>
      <c r="AV322" s="70"/>
      <c r="AW322" s="70"/>
      <c r="AX322" s="70"/>
      <c r="AY322" s="70"/>
      <c r="AZ322" s="70"/>
      <c r="BA322" s="70"/>
      <c r="BB322" s="70"/>
      <c r="BC322" s="70"/>
      <c r="BD322" s="70"/>
      <c r="BE322" s="70"/>
      <c r="BF322" s="70"/>
      <c r="BG322" s="70"/>
    </row>
    <row r="323" spans="1:59" x14ac:dyDescent="0.4">
      <c r="A323" s="69"/>
      <c r="B323" s="69"/>
      <c r="C323" s="69"/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  <c r="Y323" s="69"/>
      <c r="Z323" s="69"/>
      <c r="AA323" s="69"/>
      <c r="AB323" s="69"/>
      <c r="AC323" s="69"/>
      <c r="AD323" s="69"/>
      <c r="AE323" s="69"/>
      <c r="AF323" s="69"/>
      <c r="AG323" s="69"/>
      <c r="AH323" s="69"/>
      <c r="AI323" s="69"/>
      <c r="AJ323" s="69"/>
      <c r="AK323" s="69"/>
      <c r="AL323" s="69"/>
      <c r="AM323" s="70"/>
      <c r="AN323" s="70"/>
      <c r="AO323" s="70"/>
      <c r="AP323" s="70"/>
      <c r="AQ323" s="70"/>
      <c r="AR323" s="70"/>
      <c r="AS323" s="70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  <c r="BD323" s="70"/>
      <c r="BE323" s="70"/>
      <c r="BF323" s="70"/>
      <c r="BG323" s="70"/>
    </row>
    <row r="324" spans="1:59" x14ac:dyDescent="0.4">
      <c r="A324" s="69"/>
      <c r="B324" s="69"/>
      <c r="C324" s="69"/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  <c r="Y324" s="69"/>
      <c r="Z324" s="69"/>
      <c r="AA324" s="69"/>
      <c r="AB324" s="69"/>
      <c r="AC324" s="69"/>
      <c r="AD324" s="69"/>
      <c r="AE324" s="69"/>
      <c r="AF324" s="69"/>
      <c r="AG324" s="69"/>
      <c r="AH324" s="69"/>
      <c r="AI324" s="69"/>
      <c r="AJ324" s="69"/>
      <c r="AK324" s="69"/>
      <c r="AL324" s="69"/>
      <c r="AM324" s="70"/>
      <c r="AN324" s="70"/>
      <c r="AO324" s="70"/>
      <c r="AP324" s="70"/>
      <c r="AQ324" s="70"/>
      <c r="AR324" s="70"/>
      <c r="AS324" s="70"/>
      <c r="AT324" s="70"/>
      <c r="AU324" s="70"/>
      <c r="AV324" s="70"/>
      <c r="AW324" s="70"/>
      <c r="AX324" s="70"/>
      <c r="AY324" s="70"/>
      <c r="AZ324" s="70"/>
      <c r="BA324" s="70"/>
      <c r="BB324" s="70"/>
      <c r="BC324" s="70"/>
      <c r="BD324" s="70"/>
      <c r="BE324" s="70"/>
      <c r="BF324" s="70"/>
      <c r="BG324" s="70"/>
    </row>
    <row r="325" spans="1:59" x14ac:dyDescent="0.4">
      <c r="A325" s="69"/>
      <c r="B325" s="69"/>
      <c r="C325" s="69"/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  <c r="Y325" s="69"/>
      <c r="Z325" s="69"/>
      <c r="AA325" s="69"/>
      <c r="AB325" s="69"/>
      <c r="AC325" s="69"/>
      <c r="AD325" s="69"/>
      <c r="AE325" s="69"/>
      <c r="AF325" s="69"/>
      <c r="AG325" s="69"/>
      <c r="AH325" s="69"/>
      <c r="AI325" s="69"/>
      <c r="AJ325" s="69"/>
      <c r="AK325" s="69"/>
      <c r="AL325" s="69"/>
      <c r="AM325" s="70"/>
      <c r="AN325" s="70"/>
      <c r="AO325" s="70"/>
      <c r="AP325" s="70"/>
      <c r="AQ325" s="70"/>
      <c r="AR325" s="70"/>
      <c r="AS325" s="70"/>
      <c r="AT325" s="70"/>
      <c r="AU325" s="70"/>
      <c r="AV325" s="70"/>
      <c r="AW325" s="70"/>
      <c r="AX325" s="70"/>
      <c r="AY325" s="70"/>
      <c r="AZ325" s="70"/>
      <c r="BA325" s="70"/>
      <c r="BB325" s="70"/>
      <c r="BC325" s="70"/>
      <c r="BD325" s="70"/>
      <c r="BE325" s="70"/>
      <c r="BF325" s="70"/>
      <c r="BG325" s="70"/>
    </row>
    <row r="326" spans="1:59" x14ac:dyDescent="0.4">
      <c r="A326" s="69"/>
      <c r="B326" s="69"/>
      <c r="C326" s="69"/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  <c r="Y326" s="69"/>
      <c r="Z326" s="69"/>
      <c r="AA326" s="69"/>
      <c r="AB326" s="69"/>
      <c r="AC326" s="69"/>
      <c r="AD326" s="69"/>
      <c r="AE326" s="69"/>
      <c r="AF326" s="69"/>
      <c r="AG326" s="69"/>
      <c r="AH326" s="69"/>
      <c r="AI326" s="69"/>
      <c r="AJ326" s="69"/>
      <c r="AK326" s="69"/>
      <c r="AL326" s="69"/>
      <c r="AM326" s="70"/>
      <c r="AN326" s="70"/>
      <c r="AO326" s="70"/>
      <c r="AP326" s="70"/>
      <c r="AQ326" s="70"/>
      <c r="AR326" s="70"/>
      <c r="AS326" s="70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  <c r="BD326" s="70"/>
      <c r="BE326" s="70"/>
      <c r="BF326" s="70"/>
      <c r="BG326" s="70"/>
    </row>
    <row r="327" spans="1:59" x14ac:dyDescent="0.4">
      <c r="A327" s="69"/>
      <c r="B327" s="69"/>
      <c r="C327" s="69"/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  <c r="Y327" s="69"/>
      <c r="Z327" s="69"/>
      <c r="AA327" s="69"/>
      <c r="AB327" s="69"/>
      <c r="AC327" s="69"/>
      <c r="AD327" s="69"/>
      <c r="AE327" s="69"/>
      <c r="AF327" s="69"/>
      <c r="AG327" s="69"/>
      <c r="AH327" s="69"/>
      <c r="AI327" s="69"/>
      <c r="AJ327" s="69"/>
      <c r="AK327" s="69"/>
      <c r="AL327" s="69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/>
      <c r="BE327" s="70"/>
      <c r="BF327" s="70"/>
      <c r="BG327" s="70"/>
    </row>
    <row r="328" spans="1:59" x14ac:dyDescent="0.4">
      <c r="A328" s="69"/>
      <c r="B328" s="69"/>
      <c r="C328" s="69"/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  <c r="Y328" s="69"/>
      <c r="Z328" s="69"/>
      <c r="AA328" s="69"/>
      <c r="AB328" s="69"/>
      <c r="AC328" s="69"/>
      <c r="AD328" s="69"/>
      <c r="AE328" s="69"/>
      <c r="AF328" s="69"/>
      <c r="AG328" s="69"/>
      <c r="AH328" s="69"/>
      <c r="AI328" s="69"/>
      <c r="AJ328" s="69"/>
      <c r="AK328" s="69"/>
      <c r="AL328" s="69"/>
      <c r="AM328" s="70"/>
      <c r="AN328" s="70"/>
      <c r="AO328" s="70"/>
      <c r="AP328" s="70"/>
      <c r="AQ328" s="70"/>
      <c r="AR328" s="70"/>
      <c r="AS328" s="70"/>
      <c r="AT328" s="70"/>
      <c r="AU328" s="70"/>
      <c r="AV328" s="70"/>
      <c r="AW328" s="70"/>
      <c r="AX328" s="70"/>
      <c r="AY328" s="70"/>
      <c r="AZ328" s="70"/>
      <c r="BA328" s="70"/>
      <c r="BB328" s="70"/>
      <c r="BC328" s="70"/>
      <c r="BD328" s="70"/>
      <c r="BE328" s="70"/>
      <c r="BF328" s="70"/>
      <c r="BG328" s="70"/>
    </row>
    <row r="329" spans="1:59" x14ac:dyDescent="0.4">
      <c r="A329" s="69"/>
      <c r="B329" s="69"/>
      <c r="C329" s="69"/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  <c r="Y329" s="69"/>
      <c r="Z329" s="69"/>
      <c r="AA329" s="69"/>
      <c r="AB329" s="69"/>
      <c r="AC329" s="69"/>
      <c r="AD329" s="69"/>
      <c r="AE329" s="69"/>
      <c r="AF329" s="69"/>
      <c r="AG329" s="69"/>
      <c r="AH329" s="69"/>
      <c r="AI329" s="69"/>
      <c r="AJ329" s="69"/>
      <c r="AK329" s="69"/>
      <c r="AL329" s="69"/>
      <c r="AM329" s="70"/>
      <c r="AN329" s="70"/>
      <c r="AO329" s="70"/>
      <c r="AP329" s="70"/>
      <c r="AQ329" s="70"/>
      <c r="AR329" s="70"/>
      <c r="AS329" s="70"/>
      <c r="AT329" s="70"/>
      <c r="AU329" s="70"/>
      <c r="AV329" s="70"/>
      <c r="AW329" s="70"/>
      <c r="AX329" s="70"/>
      <c r="AY329" s="70"/>
      <c r="AZ329" s="70"/>
      <c r="BA329" s="70"/>
      <c r="BB329" s="70"/>
      <c r="BC329" s="70"/>
      <c r="BD329" s="70"/>
      <c r="BE329" s="70"/>
      <c r="BF329" s="70"/>
      <c r="BG329" s="70"/>
    </row>
    <row r="330" spans="1:59" x14ac:dyDescent="0.4">
      <c r="A330" s="69"/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  <c r="Y330" s="69"/>
      <c r="Z330" s="69"/>
      <c r="AA330" s="69"/>
      <c r="AB330" s="69"/>
      <c r="AC330" s="69"/>
      <c r="AD330" s="69"/>
      <c r="AE330" s="69"/>
      <c r="AF330" s="69"/>
      <c r="AG330" s="69"/>
      <c r="AH330" s="69"/>
      <c r="AI330" s="69"/>
      <c r="AJ330" s="69"/>
      <c r="AK330" s="69"/>
      <c r="AL330" s="69"/>
      <c r="AM330" s="70"/>
      <c r="AN330" s="70"/>
      <c r="AO330" s="70"/>
      <c r="AP330" s="70"/>
      <c r="AQ330" s="70"/>
      <c r="AR330" s="70"/>
      <c r="AS330" s="70"/>
      <c r="AT330" s="70"/>
      <c r="AU330" s="70"/>
      <c r="AV330" s="70"/>
      <c r="AW330" s="70"/>
      <c r="AX330" s="70"/>
      <c r="AY330" s="70"/>
      <c r="AZ330" s="70"/>
      <c r="BA330" s="70"/>
      <c r="BB330" s="70"/>
      <c r="BC330" s="70"/>
      <c r="BD330" s="70"/>
      <c r="BE330" s="70"/>
      <c r="BF330" s="70"/>
      <c r="BG330" s="70"/>
    </row>
    <row r="331" spans="1:59" x14ac:dyDescent="0.4">
      <c r="A331" s="69"/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  <c r="AB331" s="69"/>
      <c r="AC331" s="69"/>
      <c r="AD331" s="69"/>
      <c r="AE331" s="69"/>
      <c r="AF331" s="69"/>
      <c r="AG331" s="69"/>
      <c r="AH331" s="69"/>
      <c r="AI331" s="69"/>
      <c r="AJ331" s="69"/>
      <c r="AK331" s="69"/>
      <c r="AL331" s="69"/>
      <c r="AM331" s="70"/>
      <c r="AN331" s="70"/>
      <c r="AO331" s="70"/>
      <c r="AP331" s="70"/>
      <c r="AQ331" s="70"/>
      <c r="AR331" s="70"/>
      <c r="AS331" s="70"/>
      <c r="AT331" s="70"/>
      <c r="AU331" s="70"/>
      <c r="AV331" s="70"/>
      <c r="AW331" s="70"/>
      <c r="AX331" s="70"/>
      <c r="AY331" s="70"/>
      <c r="AZ331" s="70"/>
      <c r="BA331" s="70"/>
      <c r="BB331" s="70"/>
      <c r="BC331" s="70"/>
      <c r="BD331" s="70"/>
      <c r="BE331" s="70"/>
      <c r="BF331" s="70"/>
      <c r="BG331" s="70"/>
    </row>
    <row r="332" spans="1:59" x14ac:dyDescent="0.4">
      <c r="A332" s="69"/>
      <c r="B332" s="69"/>
      <c r="C332" s="69"/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  <c r="Y332" s="69"/>
      <c r="Z332" s="69"/>
      <c r="AA332" s="69"/>
      <c r="AB332" s="69"/>
      <c r="AC332" s="69"/>
      <c r="AD332" s="69"/>
      <c r="AE332" s="69"/>
      <c r="AF332" s="69"/>
      <c r="AG332" s="69"/>
      <c r="AH332" s="69"/>
      <c r="AI332" s="69"/>
      <c r="AJ332" s="69"/>
      <c r="AK332" s="69"/>
      <c r="AL332" s="69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  <c r="BC332" s="70"/>
      <c r="BD332" s="70"/>
      <c r="BE332" s="70"/>
      <c r="BF332" s="70"/>
      <c r="BG332" s="70"/>
    </row>
    <row r="333" spans="1:59" x14ac:dyDescent="0.4">
      <c r="A333" s="69"/>
      <c r="B333" s="69"/>
      <c r="C333" s="69"/>
      <c r="D333" s="69"/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  <c r="Y333" s="69"/>
      <c r="Z333" s="69"/>
      <c r="AA333" s="69"/>
      <c r="AB333" s="69"/>
      <c r="AC333" s="69"/>
      <c r="AD333" s="69"/>
      <c r="AE333" s="69"/>
      <c r="AF333" s="69"/>
      <c r="AG333" s="69"/>
      <c r="AH333" s="69"/>
      <c r="AI333" s="69"/>
      <c r="AJ333" s="69"/>
      <c r="AK333" s="69"/>
      <c r="AL333" s="69"/>
      <c r="AM333" s="70"/>
      <c r="AN333" s="70"/>
      <c r="AO333" s="70"/>
      <c r="AP333" s="70"/>
      <c r="AQ333" s="70"/>
      <c r="AR333" s="70"/>
      <c r="AS333" s="70"/>
      <c r="AT333" s="70"/>
      <c r="AU333" s="70"/>
      <c r="AV333" s="70"/>
      <c r="AW333" s="70"/>
      <c r="AX333" s="70"/>
      <c r="AY333" s="70"/>
      <c r="AZ333" s="70"/>
      <c r="BA333" s="70"/>
      <c r="BB333" s="70"/>
      <c r="BC333" s="70"/>
      <c r="BD333" s="70"/>
      <c r="BE333" s="70"/>
      <c r="BF333" s="70"/>
      <c r="BG333" s="70"/>
    </row>
    <row r="334" spans="1:59" x14ac:dyDescent="0.4">
      <c r="A334" s="69"/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  <c r="Y334" s="69"/>
      <c r="Z334" s="69"/>
      <c r="AA334" s="69"/>
      <c r="AB334" s="69"/>
      <c r="AC334" s="69"/>
      <c r="AD334" s="69"/>
      <c r="AE334" s="69"/>
      <c r="AF334" s="69"/>
      <c r="AG334" s="69"/>
      <c r="AH334" s="69"/>
      <c r="AI334" s="69"/>
      <c r="AJ334" s="69"/>
      <c r="AK334" s="69"/>
      <c r="AL334" s="69"/>
      <c r="AM334" s="70"/>
      <c r="AN334" s="70"/>
      <c r="AO334" s="70"/>
      <c r="AP334" s="70"/>
      <c r="AQ334" s="70"/>
      <c r="AR334" s="70"/>
      <c r="AS334" s="70"/>
      <c r="AT334" s="70"/>
      <c r="AU334" s="70"/>
      <c r="AV334" s="70"/>
      <c r="AW334" s="70"/>
      <c r="AX334" s="70"/>
      <c r="AY334" s="70"/>
      <c r="AZ334" s="70"/>
      <c r="BA334" s="70"/>
      <c r="BB334" s="70"/>
      <c r="BC334" s="70"/>
      <c r="BD334" s="70"/>
      <c r="BE334" s="70"/>
      <c r="BF334" s="70"/>
      <c r="BG334" s="70"/>
    </row>
    <row r="335" spans="1:59" x14ac:dyDescent="0.4">
      <c r="A335" s="69"/>
      <c r="B335" s="69"/>
      <c r="C335" s="69"/>
      <c r="D335" s="69"/>
      <c r="E335" s="69"/>
      <c r="F335" s="69"/>
      <c r="G335" s="69"/>
      <c r="H335" s="69"/>
      <c r="I335" s="69"/>
      <c r="J335" s="69"/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  <c r="Y335" s="69"/>
      <c r="Z335" s="69"/>
      <c r="AA335" s="69"/>
      <c r="AB335" s="69"/>
      <c r="AC335" s="69"/>
      <c r="AD335" s="69"/>
      <c r="AE335" s="69"/>
      <c r="AF335" s="69"/>
      <c r="AG335" s="69"/>
      <c r="AH335" s="69"/>
      <c r="AI335" s="69"/>
      <c r="AJ335" s="69"/>
      <c r="AK335" s="69"/>
      <c r="AL335" s="69"/>
      <c r="AM335" s="70"/>
      <c r="AN335" s="70"/>
      <c r="AO335" s="70"/>
      <c r="AP335" s="70"/>
      <c r="AQ335" s="70"/>
      <c r="AR335" s="70"/>
      <c r="AS335" s="70"/>
      <c r="AT335" s="70"/>
      <c r="AU335" s="70"/>
      <c r="AV335" s="70"/>
      <c r="AW335" s="70"/>
      <c r="AX335" s="70"/>
      <c r="AY335" s="70"/>
      <c r="AZ335" s="70"/>
      <c r="BA335" s="70"/>
      <c r="BB335" s="70"/>
      <c r="BC335" s="70"/>
      <c r="BD335" s="70"/>
      <c r="BE335" s="70"/>
      <c r="BF335" s="70"/>
      <c r="BG335" s="70"/>
    </row>
    <row r="336" spans="1:59" x14ac:dyDescent="0.4">
      <c r="A336" s="69"/>
      <c r="B336" s="69"/>
      <c r="C336" s="69"/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69"/>
      <c r="Z336" s="69"/>
      <c r="AA336" s="69"/>
      <c r="AB336" s="69"/>
      <c r="AC336" s="69"/>
      <c r="AD336" s="69"/>
      <c r="AE336" s="69"/>
      <c r="AF336" s="69"/>
      <c r="AG336" s="69"/>
      <c r="AH336" s="69"/>
      <c r="AI336" s="69"/>
      <c r="AJ336" s="69"/>
      <c r="AK336" s="69"/>
      <c r="AL336" s="69"/>
      <c r="AM336" s="70"/>
      <c r="AN336" s="70"/>
      <c r="AO336" s="70"/>
      <c r="AP336" s="70"/>
      <c r="AQ336" s="70"/>
      <c r="AR336" s="70"/>
      <c r="AS336" s="70"/>
      <c r="AT336" s="70"/>
      <c r="AU336" s="70"/>
      <c r="AV336" s="70"/>
      <c r="AW336" s="70"/>
      <c r="AX336" s="70"/>
      <c r="AY336" s="70"/>
      <c r="AZ336" s="70"/>
      <c r="BA336" s="70"/>
      <c r="BB336" s="70"/>
      <c r="BC336" s="70"/>
      <c r="BD336" s="70"/>
      <c r="BE336" s="70"/>
      <c r="BF336" s="70"/>
      <c r="BG336" s="70"/>
    </row>
    <row r="337" spans="1:59" x14ac:dyDescent="0.4">
      <c r="A337" s="69"/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  <c r="Y337" s="69"/>
      <c r="Z337" s="69"/>
      <c r="AA337" s="69"/>
      <c r="AB337" s="69"/>
      <c r="AC337" s="69"/>
      <c r="AD337" s="69"/>
      <c r="AE337" s="69"/>
      <c r="AF337" s="69"/>
      <c r="AG337" s="69"/>
      <c r="AH337" s="69"/>
      <c r="AI337" s="69"/>
      <c r="AJ337" s="69"/>
      <c r="AK337" s="69"/>
      <c r="AL337" s="69"/>
      <c r="AM337" s="70"/>
      <c r="AN337" s="70"/>
      <c r="AO337" s="70"/>
      <c r="AP337" s="70"/>
      <c r="AQ337" s="70"/>
      <c r="AR337" s="70"/>
      <c r="AS337" s="70"/>
      <c r="AT337" s="70"/>
      <c r="AU337" s="70"/>
      <c r="AV337" s="70"/>
      <c r="AW337" s="70"/>
      <c r="AX337" s="70"/>
      <c r="AY337" s="70"/>
      <c r="AZ337" s="70"/>
      <c r="BA337" s="70"/>
      <c r="BB337" s="70"/>
      <c r="BC337" s="70"/>
      <c r="BD337" s="70"/>
      <c r="BE337" s="70"/>
      <c r="BF337" s="70"/>
      <c r="BG337" s="70"/>
    </row>
    <row r="338" spans="1:59" x14ac:dyDescent="0.4">
      <c r="A338" s="69"/>
      <c r="B338" s="69"/>
      <c r="C338" s="69"/>
      <c r="D338" s="69"/>
      <c r="E338" s="69"/>
      <c r="F338" s="69"/>
      <c r="G338" s="69"/>
      <c r="H338" s="69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  <c r="Y338" s="69"/>
      <c r="Z338" s="69"/>
      <c r="AA338" s="69"/>
      <c r="AB338" s="69"/>
      <c r="AC338" s="69"/>
      <c r="AD338" s="69"/>
      <c r="AE338" s="69"/>
      <c r="AF338" s="69"/>
      <c r="AG338" s="69"/>
      <c r="AH338" s="69"/>
      <c r="AI338" s="69"/>
      <c r="AJ338" s="69"/>
      <c r="AK338" s="69"/>
      <c r="AL338" s="69"/>
      <c r="AM338" s="70"/>
      <c r="AN338" s="70"/>
      <c r="AO338" s="70"/>
      <c r="AP338" s="70"/>
      <c r="AQ338" s="70"/>
      <c r="AR338" s="70"/>
      <c r="AS338" s="70"/>
      <c r="AT338" s="70"/>
      <c r="AU338" s="70"/>
      <c r="AV338" s="70"/>
      <c r="AW338" s="70"/>
      <c r="AX338" s="70"/>
      <c r="AY338" s="70"/>
      <c r="AZ338" s="70"/>
      <c r="BA338" s="70"/>
      <c r="BB338" s="70"/>
      <c r="BC338" s="70"/>
      <c r="BD338" s="70"/>
      <c r="BE338" s="70"/>
      <c r="BF338" s="70"/>
      <c r="BG338" s="70"/>
    </row>
    <row r="339" spans="1:59" x14ac:dyDescent="0.4">
      <c r="A339" s="69"/>
      <c r="B339" s="69"/>
      <c r="C339" s="69"/>
      <c r="D339" s="69"/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  <c r="Y339" s="69"/>
      <c r="Z339" s="69"/>
      <c r="AA339" s="69"/>
      <c r="AB339" s="69"/>
      <c r="AC339" s="69"/>
      <c r="AD339" s="69"/>
      <c r="AE339" s="69"/>
      <c r="AF339" s="69"/>
      <c r="AG339" s="69"/>
      <c r="AH339" s="69"/>
      <c r="AI339" s="69"/>
      <c r="AJ339" s="69"/>
      <c r="AK339" s="69"/>
      <c r="AL339" s="69"/>
      <c r="AM339" s="70"/>
      <c r="AN339" s="70"/>
      <c r="AO339" s="70"/>
      <c r="AP339" s="70"/>
      <c r="AQ339" s="70"/>
      <c r="AR339" s="70"/>
      <c r="AS339" s="70"/>
      <c r="AT339" s="70"/>
      <c r="AU339" s="70"/>
      <c r="AV339" s="70"/>
      <c r="AW339" s="70"/>
      <c r="AX339" s="70"/>
      <c r="AY339" s="70"/>
      <c r="AZ339" s="70"/>
      <c r="BA339" s="70"/>
      <c r="BB339" s="70"/>
      <c r="BC339" s="70"/>
      <c r="BD339" s="70"/>
      <c r="BE339" s="70"/>
      <c r="BF339" s="70"/>
      <c r="BG339" s="70"/>
    </row>
    <row r="340" spans="1:59" x14ac:dyDescent="0.4">
      <c r="A340" s="69"/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  <c r="Y340" s="69"/>
      <c r="Z340" s="69"/>
      <c r="AA340" s="69"/>
      <c r="AB340" s="69"/>
      <c r="AC340" s="69"/>
      <c r="AD340" s="69"/>
      <c r="AE340" s="69"/>
      <c r="AF340" s="69"/>
      <c r="AG340" s="69"/>
      <c r="AH340" s="69"/>
      <c r="AI340" s="69"/>
      <c r="AJ340" s="69"/>
      <c r="AK340" s="69"/>
      <c r="AL340" s="69"/>
      <c r="AM340" s="70"/>
      <c r="AN340" s="70"/>
      <c r="AO340" s="70"/>
      <c r="AP340" s="70"/>
      <c r="AQ340" s="70"/>
      <c r="AR340" s="70"/>
      <c r="AS340" s="70"/>
      <c r="AT340" s="70"/>
      <c r="AU340" s="70"/>
      <c r="AV340" s="70"/>
      <c r="AW340" s="70"/>
      <c r="AX340" s="70"/>
      <c r="AY340" s="70"/>
      <c r="AZ340" s="70"/>
      <c r="BA340" s="70"/>
      <c r="BB340" s="70"/>
      <c r="BC340" s="70"/>
      <c r="BD340" s="70"/>
      <c r="BE340" s="70"/>
      <c r="BF340" s="70"/>
      <c r="BG340" s="70"/>
    </row>
    <row r="341" spans="1:59" x14ac:dyDescent="0.4">
      <c r="A341" s="69"/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N341" s="69"/>
      <c r="O341" s="69"/>
      <c r="P341" s="69"/>
      <c r="Q341" s="69"/>
      <c r="R341" s="69"/>
      <c r="S341" s="69"/>
      <c r="T341" s="69"/>
      <c r="U341" s="69"/>
      <c r="V341" s="69"/>
      <c r="W341" s="69"/>
      <c r="X341" s="69"/>
      <c r="Y341" s="69"/>
      <c r="Z341" s="69"/>
      <c r="AA341" s="69"/>
      <c r="AB341" s="69"/>
      <c r="AC341" s="69"/>
      <c r="AD341" s="69"/>
      <c r="AE341" s="69"/>
      <c r="AF341" s="69"/>
      <c r="AG341" s="69"/>
      <c r="AH341" s="69"/>
      <c r="AI341" s="69"/>
      <c r="AJ341" s="69"/>
      <c r="AK341" s="69"/>
      <c r="AL341" s="69"/>
      <c r="AM341" s="70"/>
      <c r="AN341" s="70"/>
      <c r="AO341" s="70"/>
      <c r="AP341" s="70"/>
      <c r="AQ341" s="70"/>
      <c r="AR341" s="70"/>
      <c r="AS341" s="70"/>
      <c r="AT341" s="70"/>
      <c r="AU341" s="70"/>
      <c r="AV341" s="70"/>
      <c r="AW341" s="70"/>
      <c r="AX341" s="70"/>
      <c r="AY341" s="70"/>
      <c r="AZ341" s="70"/>
      <c r="BA341" s="70"/>
      <c r="BB341" s="70"/>
      <c r="BC341" s="70"/>
      <c r="BD341" s="70"/>
      <c r="BE341" s="70"/>
      <c r="BF341" s="70"/>
      <c r="BG341" s="70"/>
    </row>
    <row r="342" spans="1:59" x14ac:dyDescent="0.4">
      <c r="A342" s="69"/>
      <c r="B342" s="69"/>
      <c r="C342" s="69"/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69"/>
      <c r="T342" s="69"/>
      <c r="U342" s="69"/>
      <c r="V342" s="69"/>
      <c r="W342" s="69"/>
      <c r="X342" s="69"/>
      <c r="Y342" s="69"/>
      <c r="Z342" s="69"/>
      <c r="AA342" s="69"/>
      <c r="AB342" s="69"/>
      <c r="AC342" s="69"/>
      <c r="AD342" s="69"/>
      <c r="AE342" s="69"/>
      <c r="AF342" s="69"/>
      <c r="AG342" s="69"/>
      <c r="AH342" s="69"/>
      <c r="AI342" s="69"/>
      <c r="AJ342" s="69"/>
      <c r="AK342" s="69"/>
      <c r="AL342" s="69"/>
      <c r="AM342" s="70"/>
      <c r="AN342" s="70"/>
      <c r="AO342" s="70"/>
      <c r="AP342" s="70"/>
      <c r="AQ342" s="70"/>
      <c r="AR342" s="70"/>
      <c r="AS342" s="70"/>
      <c r="AT342" s="70"/>
      <c r="AU342" s="70"/>
      <c r="AV342" s="70"/>
      <c r="AW342" s="70"/>
      <c r="AX342" s="70"/>
      <c r="AY342" s="70"/>
      <c r="AZ342" s="70"/>
      <c r="BA342" s="70"/>
      <c r="BB342" s="70"/>
      <c r="BC342" s="70"/>
      <c r="BD342" s="70"/>
      <c r="BE342" s="70"/>
      <c r="BF342" s="70"/>
      <c r="BG342" s="70"/>
    </row>
    <row r="343" spans="1:59" x14ac:dyDescent="0.4">
      <c r="A343" s="69"/>
      <c r="B343" s="69"/>
      <c r="C343" s="69"/>
      <c r="D343" s="69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  <c r="S343" s="69"/>
      <c r="T343" s="69"/>
      <c r="U343" s="69"/>
      <c r="V343" s="69"/>
      <c r="W343" s="69"/>
      <c r="X343" s="69"/>
      <c r="Y343" s="69"/>
      <c r="Z343" s="69"/>
      <c r="AA343" s="69"/>
      <c r="AB343" s="69"/>
      <c r="AC343" s="69"/>
      <c r="AD343" s="69"/>
      <c r="AE343" s="69"/>
      <c r="AF343" s="69"/>
      <c r="AG343" s="69"/>
      <c r="AH343" s="69"/>
      <c r="AI343" s="69"/>
      <c r="AJ343" s="69"/>
      <c r="AK343" s="69"/>
      <c r="AL343" s="69"/>
      <c r="AM343" s="70"/>
      <c r="AN343" s="70"/>
      <c r="AO343" s="70"/>
      <c r="AP343" s="70"/>
      <c r="AQ343" s="70"/>
      <c r="AR343" s="70"/>
      <c r="AS343" s="70"/>
      <c r="AT343" s="70"/>
      <c r="AU343" s="70"/>
      <c r="AV343" s="70"/>
      <c r="AW343" s="70"/>
      <c r="AX343" s="70"/>
      <c r="AY343" s="70"/>
      <c r="AZ343" s="70"/>
      <c r="BA343" s="70"/>
      <c r="BB343" s="70"/>
      <c r="BC343" s="70"/>
      <c r="BD343" s="70"/>
      <c r="BE343" s="70"/>
      <c r="BF343" s="70"/>
      <c r="BG343" s="70"/>
    </row>
    <row r="344" spans="1:59" x14ac:dyDescent="0.4">
      <c r="A344" s="69"/>
      <c r="B344" s="69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  <c r="AA344" s="69"/>
      <c r="AB344" s="69"/>
      <c r="AC344" s="69"/>
      <c r="AD344" s="69"/>
      <c r="AE344" s="69"/>
      <c r="AF344" s="69"/>
      <c r="AG344" s="69"/>
      <c r="AH344" s="69"/>
      <c r="AI344" s="69"/>
      <c r="AJ344" s="69"/>
      <c r="AK344" s="69"/>
      <c r="AL344" s="69"/>
      <c r="AM344" s="70"/>
      <c r="AN344" s="70"/>
      <c r="AO344" s="70"/>
      <c r="AP344" s="70"/>
      <c r="AQ344" s="70"/>
      <c r="AR344" s="70"/>
      <c r="AS344" s="70"/>
      <c r="AT344" s="70"/>
      <c r="AU344" s="70"/>
      <c r="AV344" s="70"/>
      <c r="AW344" s="70"/>
      <c r="AX344" s="70"/>
      <c r="AY344" s="70"/>
      <c r="AZ344" s="70"/>
      <c r="BA344" s="70"/>
      <c r="BB344" s="70"/>
      <c r="BC344" s="70"/>
      <c r="BD344" s="70"/>
      <c r="BE344" s="70"/>
      <c r="BF344" s="70"/>
      <c r="BG344" s="70"/>
    </row>
    <row r="345" spans="1:59" x14ac:dyDescent="0.4">
      <c r="A345" s="69"/>
      <c r="B345" s="69"/>
      <c r="C345" s="69"/>
      <c r="D345" s="69"/>
      <c r="E345" s="69"/>
      <c r="F345" s="69"/>
      <c r="G345" s="69"/>
      <c r="H345" s="69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  <c r="Y345" s="69"/>
      <c r="Z345" s="69"/>
      <c r="AA345" s="69"/>
      <c r="AB345" s="69"/>
      <c r="AC345" s="69"/>
      <c r="AD345" s="69"/>
      <c r="AE345" s="69"/>
      <c r="AF345" s="69"/>
      <c r="AG345" s="69"/>
      <c r="AH345" s="69"/>
      <c r="AI345" s="69"/>
      <c r="AJ345" s="69"/>
      <c r="AK345" s="69"/>
      <c r="AL345" s="69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  <c r="BC345" s="70"/>
      <c r="BD345" s="70"/>
      <c r="BE345" s="70"/>
      <c r="BF345" s="70"/>
      <c r="BG345" s="70"/>
    </row>
    <row r="346" spans="1:59" x14ac:dyDescent="0.4">
      <c r="A346" s="69"/>
      <c r="B346" s="69"/>
      <c r="C346" s="69"/>
      <c r="D346" s="69"/>
      <c r="E346" s="69"/>
      <c r="F346" s="69"/>
      <c r="G346" s="69"/>
      <c r="H346" s="69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  <c r="Y346" s="69"/>
      <c r="Z346" s="69"/>
      <c r="AA346" s="69"/>
      <c r="AB346" s="69"/>
      <c r="AC346" s="69"/>
      <c r="AD346" s="69"/>
      <c r="AE346" s="69"/>
      <c r="AF346" s="69"/>
      <c r="AG346" s="69"/>
      <c r="AH346" s="69"/>
      <c r="AI346" s="69"/>
      <c r="AJ346" s="69"/>
      <c r="AK346" s="69"/>
      <c r="AL346" s="69"/>
      <c r="AM346" s="70"/>
      <c r="AN346" s="70"/>
      <c r="AO346" s="70"/>
      <c r="AP346" s="70"/>
      <c r="AQ346" s="70"/>
      <c r="AR346" s="70"/>
      <c r="AS346" s="70"/>
      <c r="AT346" s="70"/>
      <c r="AU346" s="70"/>
      <c r="AV346" s="70"/>
      <c r="AW346" s="70"/>
      <c r="AX346" s="70"/>
      <c r="AY346" s="70"/>
      <c r="AZ346" s="70"/>
      <c r="BA346" s="70"/>
      <c r="BB346" s="70"/>
      <c r="BC346" s="70"/>
      <c r="BD346" s="70"/>
      <c r="BE346" s="70"/>
      <c r="BF346" s="70"/>
      <c r="BG346" s="70"/>
    </row>
    <row r="347" spans="1:59" x14ac:dyDescent="0.4">
      <c r="A347" s="69"/>
      <c r="B347" s="69"/>
      <c r="C347" s="69"/>
      <c r="D347" s="69"/>
      <c r="E347" s="69"/>
      <c r="F347" s="69"/>
      <c r="G347" s="69"/>
      <c r="H347" s="69"/>
      <c r="I347" s="69"/>
      <c r="J347" s="69"/>
      <c r="K347" s="69"/>
      <c r="L347" s="69"/>
      <c r="M347" s="69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  <c r="Y347" s="69"/>
      <c r="Z347" s="69"/>
      <c r="AA347" s="69"/>
      <c r="AB347" s="69"/>
      <c r="AC347" s="69"/>
      <c r="AD347" s="69"/>
      <c r="AE347" s="69"/>
      <c r="AF347" s="69"/>
      <c r="AG347" s="69"/>
      <c r="AH347" s="69"/>
      <c r="AI347" s="69"/>
      <c r="AJ347" s="69"/>
      <c r="AK347" s="69"/>
      <c r="AL347" s="69"/>
      <c r="AM347" s="70"/>
      <c r="AN347" s="70"/>
      <c r="AO347" s="70"/>
      <c r="AP347" s="70"/>
      <c r="AQ347" s="70"/>
      <c r="AR347" s="70"/>
      <c r="AS347" s="70"/>
      <c r="AT347" s="70"/>
      <c r="AU347" s="70"/>
      <c r="AV347" s="70"/>
      <c r="AW347" s="70"/>
      <c r="AX347" s="70"/>
      <c r="AY347" s="70"/>
      <c r="AZ347" s="70"/>
      <c r="BA347" s="70"/>
      <c r="BB347" s="70"/>
      <c r="BC347" s="70"/>
      <c r="BD347" s="70"/>
      <c r="BE347" s="70"/>
      <c r="BF347" s="70"/>
      <c r="BG347" s="70"/>
    </row>
    <row r="348" spans="1:59" x14ac:dyDescent="0.4">
      <c r="A348" s="69"/>
      <c r="B348" s="69"/>
      <c r="C348" s="69"/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  <c r="Y348" s="69"/>
      <c r="Z348" s="69"/>
      <c r="AA348" s="69"/>
      <c r="AB348" s="69"/>
      <c r="AC348" s="69"/>
      <c r="AD348" s="69"/>
      <c r="AE348" s="69"/>
      <c r="AF348" s="69"/>
      <c r="AG348" s="69"/>
      <c r="AH348" s="69"/>
      <c r="AI348" s="69"/>
      <c r="AJ348" s="69"/>
      <c r="AK348" s="69"/>
      <c r="AL348" s="69"/>
      <c r="AM348" s="70"/>
      <c r="AN348" s="70"/>
      <c r="AO348" s="70"/>
      <c r="AP348" s="70"/>
      <c r="AQ348" s="70"/>
      <c r="AR348" s="70"/>
      <c r="AS348" s="70"/>
      <c r="AT348" s="70"/>
      <c r="AU348" s="70"/>
      <c r="AV348" s="70"/>
      <c r="AW348" s="70"/>
      <c r="AX348" s="70"/>
      <c r="AY348" s="70"/>
      <c r="AZ348" s="70"/>
      <c r="BA348" s="70"/>
      <c r="BB348" s="70"/>
      <c r="BC348" s="70"/>
      <c r="BD348" s="70"/>
      <c r="BE348" s="70"/>
      <c r="BF348" s="70"/>
      <c r="BG348" s="70"/>
    </row>
    <row r="349" spans="1:59" x14ac:dyDescent="0.4">
      <c r="A349" s="69"/>
      <c r="B349" s="69"/>
      <c r="C349" s="69"/>
      <c r="D349" s="69"/>
      <c r="E349" s="69"/>
      <c r="F349" s="69"/>
      <c r="G349" s="69"/>
      <c r="H349" s="69"/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69"/>
      <c r="T349" s="69"/>
      <c r="U349" s="69"/>
      <c r="V349" s="69"/>
      <c r="W349" s="69"/>
      <c r="X349" s="69"/>
      <c r="Y349" s="69"/>
      <c r="Z349" s="69"/>
      <c r="AA349" s="69"/>
      <c r="AB349" s="69"/>
      <c r="AC349" s="69"/>
      <c r="AD349" s="69"/>
      <c r="AE349" s="69"/>
      <c r="AF349" s="69"/>
      <c r="AG349" s="69"/>
      <c r="AH349" s="69"/>
      <c r="AI349" s="69"/>
      <c r="AJ349" s="69"/>
      <c r="AK349" s="69"/>
      <c r="AL349" s="69"/>
      <c r="AM349" s="70"/>
      <c r="AN349" s="70"/>
      <c r="AO349" s="70"/>
      <c r="AP349" s="70"/>
      <c r="AQ349" s="70"/>
      <c r="AR349" s="70"/>
      <c r="AS349" s="70"/>
      <c r="AT349" s="70"/>
      <c r="AU349" s="70"/>
      <c r="AV349" s="70"/>
      <c r="AW349" s="70"/>
      <c r="AX349" s="70"/>
      <c r="AY349" s="70"/>
      <c r="AZ349" s="70"/>
      <c r="BA349" s="70"/>
      <c r="BB349" s="70"/>
      <c r="BC349" s="70"/>
      <c r="BD349" s="70"/>
      <c r="BE349" s="70"/>
      <c r="BF349" s="70"/>
      <c r="BG349" s="70"/>
    </row>
    <row r="350" spans="1:59" x14ac:dyDescent="0.4">
      <c r="A350" s="69"/>
      <c r="B350" s="69"/>
      <c r="C350" s="69"/>
      <c r="D350" s="69"/>
      <c r="E350" s="69"/>
      <c r="F350" s="69"/>
      <c r="G350" s="69"/>
      <c r="H350" s="69"/>
      <c r="I350" s="69"/>
      <c r="J350" s="69"/>
      <c r="K350" s="69"/>
      <c r="L350" s="69"/>
      <c r="M350" s="69"/>
      <c r="N350" s="69"/>
      <c r="O350" s="69"/>
      <c r="P350" s="69"/>
      <c r="Q350" s="69"/>
      <c r="R350" s="69"/>
      <c r="S350" s="69"/>
      <c r="T350" s="69"/>
      <c r="U350" s="69"/>
      <c r="V350" s="69"/>
      <c r="W350" s="69"/>
      <c r="X350" s="69"/>
      <c r="Y350" s="69"/>
      <c r="Z350" s="69"/>
      <c r="AA350" s="69"/>
      <c r="AB350" s="69"/>
      <c r="AC350" s="69"/>
      <c r="AD350" s="69"/>
      <c r="AE350" s="69"/>
      <c r="AF350" s="69"/>
      <c r="AG350" s="69"/>
      <c r="AH350" s="69"/>
      <c r="AI350" s="69"/>
      <c r="AJ350" s="69"/>
      <c r="AK350" s="69"/>
      <c r="AL350" s="69"/>
      <c r="AM350" s="70"/>
      <c r="AN350" s="70"/>
      <c r="AO350" s="70"/>
      <c r="AP350" s="70"/>
      <c r="AQ350" s="70"/>
      <c r="AR350" s="70"/>
      <c r="AS350" s="70"/>
      <c r="AT350" s="70"/>
      <c r="AU350" s="70"/>
      <c r="AV350" s="70"/>
      <c r="AW350" s="70"/>
      <c r="AX350" s="70"/>
      <c r="AY350" s="70"/>
      <c r="AZ350" s="70"/>
      <c r="BA350" s="70"/>
      <c r="BB350" s="70"/>
      <c r="BC350" s="70"/>
      <c r="BD350" s="70"/>
      <c r="BE350" s="70"/>
      <c r="BF350" s="70"/>
      <c r="BG350" s="70"/>
    </row>
    <row r="351" spans="1:59" x14ac:dyDescent="0.4">
      <c r="A351" s="69"/>
      <c r="B351" s="69"/>
      <c r="C351" s="69"/>
      <c r="D351" s="69"/>
      <c r="E351" s="69"/>
      <c r="F351" s="69"/>
      <c r="G351" s="69"/>
      <c r="H351" s="69"/>
      <c r="I351" s="69"/>
      <c r="J351" s="69"/>
      <c r="K351" s="69"/>
      <c r="L351" s="69"/>
      <c r="M351" s="69"/>
      <c r="N351" s="69"/>
      <c r="O351" s="69"/>
      <c r="P351" s="69"/>
      <c r="Q351" s="69"/>
      <c r="R351" s="69"/>
      <c r="S351" s="69"/>
      <c r="T351" s="69"/>
      <c r="U351" s="69"/>
      <c r="V351" s="69"/>
      <c r="W351" s="69"/>
      <c r="X351" s="69"/>
      <c r="Y351" s="69"/>
      <c r="Z351" s="69"/>
      <c r="AA351" s="69"/>
      <c r="AB351" s="69"/>
      <c r="AC351" s="69"/>
      <c r="AD351" s="69"/>
      <c r="AE351" s="69"/>
      <c r="AF351" s="69"/>
      <c r="AG351" s="69"/>
      <c r="AH351" s="69"/>
      <c r="AI351" s="69"/>
      <c r="AJ351" s="69"/>
      <c r="AK351" s="69"/>
      <c r="AL351" s="69"/>
      <c r="AM351" s="70"/>
      <c r="AN351" s="70"/>
      <c r="AO351" s="70"/>
      <c r="AP351" s="70"/>
      <c r="AQ351" s="70"/>
      <c r="AR351" s="70"/>
      <c r="AS351" s="70"/>
      <c r="AT351" s="70"/>
      <c r="AU351" s="70"/>
      <c r="AV351" s="70"/>
      <c r="AW351" s="70"/>
      <c r="AX351" s="70"/>
      <c r="AY351" s="70"/>
      <c r="AZ351" s="70"/>
      <c r="BA351" s="70"/>
      <c r="BB351" s="70"/>
      <c r="BC351" s="70"/>
      <c r="BD351" s="70"/>
      <c r="BE351" s="70"/>
      <c r="BF351" s="70"/>
      <c r="BG351" s="70"/>
    </row>
    <row r="352" spans="1:59" x14ac:dyDescent="0.4">
      <c r="A352" s="69"/>
      <c r="B352" s="69"/>
      <c r="C352" s="69"/>
      <c r="D352" s="69"/>
      <c r="E352" s="69"/>
      <c r="F352" s="69"/>
      <c r="G352" s="69"/>
      <c r="H352" s="69"/>
      <c r="I352" s="69"/>
      <c r="J352" s="69"/>
      <c r="K352" s="69"/>
      <c r="L352" s="69"/>
      <c r="M352" s="69"/>
      <c r="N352" s="69"/>
      <c r="O352" s="69"/>
      <c r="P352" s="69"/>
      <c r="Q352" s="69"/>
      <c r="R352" s="69"/>
      <c r="S352" s="69"/>
      <c r="T352" s="69"/>
      <c r="U352" s="69"/>
      <c r="V352" s="69"/>
      <c r="W352" s="69"/>
      <c r="X352" s="69"/>
      <c r="Y352" s="69"/>
      <c r="Z352" s="69"/>
      <c r="AA352" s="69"/>
      <c r="AB352" s="69"/>
      <c r="AC352" s="69"/>
      <c r="AD352" s="69"/>
      <c r="AE352" s="69"/>
      <c r="AF352" s="69"/>
      <c r="AG352" s="69"/>
      <c r="AH352" s="69"/>
      <c r="AI352" s="69"/>
      <c r="AJ352" s="69"/>
      <c r="AK352" s="69"/>
      <c r="AL352" s="69"/>
      <c r="AM352" s="70"/>
      <c r="AN352" s="70"/>
      <c r="AO352" s="70"/>
      <c r="AP352" s="70"/>
      <c r="AQ352" s="70"/>
      <c r="AR352" s="70"/>
      <c r="AS352" s="70"/>
      <c r="AT352" s="70"/>
      <c r="AU352" s="70"/>
      <c r="AV352" s="70"/>
      <c r="AW352" s="70"/>
      <c r="AX352" s="70"/>
      <c r="AY352" s="70"/>
      <c r="AZ352" s="70"/>
      <c r="BA352" s="70"/>
      <c r="BB352" s="70"/>
      <c r="BC352" s="70"/>
      <c r="BD352" s="70"/>
      <c r="BE352" s="70"/>
      <c r="BF352" s="70"/>
      <c r="BG352" s="70"/>
    </row>
    <row r="353" spans="1:59" x14ac:dyDescent="0.4">
      <c r="A353" s="69"/>
      <c r="B353" s="69"/>
      <c r="C353" s="69"/>
      <c r="D353" s="69"/>
      <c r="E353" s="69"/>
      <c r="F353" s="69"/>
      <c r="G353" s="69"/>
      <c r="H353" s="69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69"/>
      <c r="T353" s="69"/>
      <c r="U353" s="69"/>
      <c r="V353" s="69"/>
      <c r="W353" s="69"/>
      <c r="X353" s="69"/>
      <c r="Y353" s="69"/>
      <c r="Z353" s="69"/>
      <c r="AA353" s="69"/>
      <c r="AB353" s="69"/>
      <c r="AC353" s="69"/>
      <c r="AD353" s="69"/>
      <c r="AE353" s="69"/>
      <c r="AF353" s="69"/>
      <c r="AG353" s="69"/>
      <c r="AH353" s="69"/>
      <c r="AI353" s="69"/>
      <c r="AJ353" s="69"/>
      <c r="AK353" s="69"/>
      <c r="AL353" s="69"/>
      <c r="AM353" s="70"/>
      <c r="AN353" s="70"/>
      <c r="AO353" s="70"/>
      <c r="AP353" s="70"/>
      <c r="AQ353" s="70"/>
      <c r="AR353" s="70"/>
      <c r="AS353" s="70"/>
      <c r="AT353" s="70"/>
      <c r="AU353" s="70"/>
      <c r="AV353" s="70"/>
      <c r="AW353" s="70"/>
      <c r="AX353" s="70"/>
      <c r="AY353" s="70"/>
      <c r="AZ353" s="70"/>
      <c r="BA353" s="70"/>
      <c r="BB353" s="70"/>
      <c r="BC353" s="70"/>
      <c r="BD353" s="70"/>
      <c r="BE353" s="70"/>
      <c r="BF353" s="70"/>
      <c r="BG353" s="70"/>
    </row>
    <row r="354" spans="1:59" x14ac:dyDescent="0.4">
      <c r="A354" s="69"/>
      <c r="B354" s="69"/>
      <c r="C354" s="69"/>
      <c r="D354" s="69"/>
      <c r="E354" s="69"/>
      <c r="F354" s="69"/>
      <c r="G354" s="69"/>
      <c r="H354" s="69"/>
      <c r="I354" s="69"/>
      <c r="J354" s="69"/>
      <c r="K354" s="69"/>
      <c r="L354" s="69"/>
      <c r="M354" s="69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X354" s="69"/>
      <c r="Y354" s="69"/>
      <c r="Z354" s="69"/>
      <c r="AA354" s="69"/>
      <c r="AB354" s="69"/>
      <c r="AC354" s="69"/>
      <c r="AD354" s="69"/>
      <c r="AE354" s="69"/>
      <c r="AF354" s="69"/>
      <c r="AG354" s="69"/>
      <c r="AH354" s="69"/>
      <c r="AI354" s="69"/>
      <c r="AJ354" s="69"/>
      <c r="AK354" s="69"/>
      <c r="AL354" s="69"/>
      <c r="AM354" s="70"/>
      <c r="AN354" s="70"/>
      <c r="AO354" s="70"/>
      <c r="AP354" s="70"/>
      <c r="AQ354" s="70"/>
      <c r="AR354" s="70"/>
      <c r="AS354" s="70"/>
      <c r="AT354" s="70"/>
      <c r="AU354" s="70"/>
      <c r="AV354" s="70"/>
      <c r="AW354" s="70"/>
      <c r="AX354" s="70"/>
      <c r="AY354" s="70"/>
      <c r="AZ354" s="70"/>
      <c r="BA354" s="70"/>
      <c r="BB354" s="70"/>
      <c r="BC354" s="70"/>
      <c r="BD354" s="70"/>
      <c r="BE354" s="70"/>
      <c r="BF354" s="70"/>
      <c r="BG354" s="70"/>
    </row>
    <row r="355" spans="1:59" x14ac:dyDescent="0.4">
      <c r="A355" s="69"/>
      <c r="B355" s="69"/>
      <c r="C355" s="69"/>
      <c r="D355" s="69"/>
      <c r="E355" s="69"/>
      <c r="F355" s="69"/>
      <c r="G355" s="69"/>
      <c r="H355" s="69"/>
      <c r="I355" s="69"/>
      <c r="J355" s="69"/>
      <c r="K355" s="69"/>
      <c r="L355" s="69"/>
      <c r="M355" s="69"/>
      <c r="N355" s="69"/>
      <c r="O355" s="69"/>
      <c r="P355" s="69"/>
      <c r="Q355" s="69"/>
      <c r="R355" s="69"/>
      <c r="S355" s="69"/>
      <c r="T355" s="69"/>
      <c r="U355" s="69"/>
      <c r="V355" s="69"/>
      <c r="W355" s="69"/>
      <c r="X355" s="69"/>
      <c r="Y355" s="69"/>
      <c r="Z355" s="69"/>
      <c r="AA355" s="69"/>
      <c r="AB355" s="69"/>
      <c r="AC355" s="69"/>
      <c r="AD355" s="69"/>
      <c r="AE355" s="69"/>
      <c r="AF355" s="69"/>
      <c r="AG355" s="69"/>
      <c r="AH355" s="69"/>
      <c r="AI355" s="69"/>
      <c r="AJ355" s="69"/>
      <c r="AK355" s="69"/>
      <c r="AL355" s="69"/>
      <c r="AM355" s="70"/>
      <c r="AN355" s="70"/>
      <c r="AO355" s="70"/>
      <c r="AP355" s="70"/>
      <c r="AQ355" s="70"/>
      <c r="AR355" s="70"/>
      <c r="AS355" s="70"/>
      <c r="AT355" s="70"/>
      <c r="AU355" s="70"/>
      <c r="AV355" s="70"/>
      <c r="AW355" s="70"/>
      <c r="AX355" s="70"/>
      <c r="AY355" s="70"/>
      <c r="AZ355" s="70"/>
      <c r="BA355" s="70"/>
      <c r="BB355" s="70"/>
      <c r="BC355" s="70"/>
      <c r="BD355" s="70"/>
      <c r="BE355" s="70"/>
      <c r="BF355" s="70"/>
      <c r="BG355" s="70"/>
    </row>
    <row r="356" spans="1:59" x14ac:dyDescent="0.4">
      <c r="A356" s="69"/>
      <c r="B356" s="69"/>
      <c r="C356" s="69"/>
      <c r="D356" s="69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69"/>
      <c r="T356" s="69"/>
      <c r="U356" s="69"/>
      <c r="V356" s="69"/>
      <c r="W356" s="69"/>
      <c r="X356" s="69"/>
      <c r="Y356" s="69"/>
      <c r="Z356" s="69"/>
      <c r="AA356" s="69"/>
      <c r="AB356" s="69"/>
      <c r="AC356" s="69"/>
      <c r="AD356" s="69"/>
      <c r="AE356" s="69"/>
      <c r="AF356" s="69"/>
      <c r="AG356" s="69"/>
      <c r="AH356" s="69"/>
      <c r="AI356" s="69"/>
      <c r="AJ356" s="69"/>
      <c r="AK356" s="69"/>
      <c r="AL356" s="69"/>
      <c r="AM356" s="70"/>
      <c r="AN356" s="70"/>
      <c r="AO356" s="70"/>
      <c r="AP356" s="70"/>
      <c r="AQ356" s="70"/>
      <c r="AR356" s="70"/>
      <c r="AS356" s="70"/>
      <c r="AT356" s="70"/>
      <c r="AU356" s="70"/>
      <c r="AV356" s="70"/>
      <c r="AW356" s="70"/>
      <c r="AX356" s="70"/>
      <c r="AY356" s="70"/>
      <c r="AZ356" s="70"/>
      <c r="BA356" s="70"/>
      <c r="BB356" s="70"/>
      <c r="BC356" s="70"/>
      <c r="BD356" s="70"/>
      <c r="BE356" s="70"/>
      <c r="BF356" s="70"/>
      <c r="BG356" s="70"/>
    </row>
    <row r="357" spans="1:59" x14ac:dyDescent="0.4">
      <c r="A357" s="69"/>
      <c r="B357" s="69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  <c r="Y357" s="69"/>
      <c r="Z357" s="69"/>
      <c r="AA357" s="69"/>
      <c r="AB357" s="69"/>
      <c r="AC357" s="69"/>
      <c r="AD357" s="69"/>
      <c r="AE357" s="69"/>
      <c r="AF357" s="69"/>
      <c r="AG357" s="69"/>
      <c r="AH357" s="69"/>
      <c r="AI357" s="69"/>
      <c r="AJ357" s="69"/>
      <c r="AK357" s="69"/>
      <c r="AL357" s="69"/>
      <c r="AM357" s="70"/>
      <c r="AN357" s="70"/>
      <c r="AO357" s="70"/>
      <c r="AP357" s="70"/>
      <c r="AQ357" s="70"/>
      <c r="AR357" s="70"/>
      <c r="AS357" s="70"/>
      <c r="AT357" s="70"/>
      <c r="AU357" s="70"/>
      <c r="AV357" s="70"/>
      <c r="AW357" s="70"/>
      <c r="AX357" s="70"/>
      <c r="AY357" s="70"/>
      <c r="AZ357" s="70"/>
      <c r="BA357" s="70"/>
      <c r="BB357" s="70"/>
      <c r="BC357" s="70"/>
      <c r="BD357" s="70"/>
      <c r="BE357" s="70"/>
      <c r="BF357" s="70"/>
      <c r="BG357" s="70"/>
    </row>
    <row r="358" spans="1:59" x14ac:dyDescent="0.4">
      <c r="A358" s="69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70"/>
      <c r="AN358" s="70"/>
      <c r="AO358" s="70"/>
      <c r="AP358" s="70"/>
      <c r="AQ358" s="70"/>
      <c r="AR358" s="70"/>
      <c r="AS358" s="70"/>
      <c r="AT358" s="70"/>
      <c r="AU358" s="70"/>
      <c r="AV358" s="70"/>
      <c r="AW358" s="70"/>
      <c r="AX358" s="70"/>
      <c r="AY358" s="70"/>
      <c r="AZ358" s="70"/>
      <c r="BA358" s="70"/>
      <c r="BB358" s="70"/>
      <c r="BC358" s="70"/>
      <c r="BD358" s="70"/>
      <c r="BE358" s="70"/>
      <c r="BF358" s="70"/>
      <c r="BG358" s="70"/>
    </row>
    <row r="359" spans="1:59" x14ac:dyDescent="0.4">
      <c r="A359" s="69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70"/>
      <c r="AN359" s="70"/>
      <c r="AO359" s="70"/>
      <c r="AP359" s="70"/>
      <c r="AQ359" s="70"/>
      <c r="AR359" s="70"/>
      <c r="AS359" s="70"/>
      <c r="AT359" s="70"/>
      <c r="AU359" s="70"/>
      <c r="AV359" s="70"/>
      <c r="AW359" s="70"/>
      <c r="AX359" s="70"/>
      <c r="AY359" s="70"/>
      <c r="AZ359" s="70"/>
      <c r="BA359" s="70"/>
      <c r="BB359" s="70"/>
      <c r="BC359" s="70"/>
      <c r="BD359" s="70"/>
      <c r="BE359" s="70"/>
      <c r="BF359" s="70"/>
      <c r="BG359" s="70"/>
    </row>
    <row r="360" spans="1:59" x14ac:dyDescent="0.4">
      <c r="A360" s="69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70"/>
      <c r="AN360" s="70"/>
      <c r="AO360" s="70"/>
      <c r="AP360" s="70"/>
      <c r="AQ360" s="70"/>
      <c r="AR360" s="70"/>
      <c r="AS360" s="70"/>
      <c r="AT360" s="70"/>
      <c r="AU360" s="70"/>
      <c r="AV360" s="70"/>
      <c r="AW360" s="70"/>
      <c r="AX360" s="70"/>
      <c r="AY360" s="70"/>
      <c r="AZ360" s="70"/>
      <c r="BA360" s="70"/>
      <c r="BB360" s="70"/>
      <c r="BC360" s="70"/>
      <c r="BD360" s="70"/>
      <c r="BE360" s="70"/>
      <c r="BF360" s="70"/>
      <c r="BG360" s="70"/>
    </row>
    <row r="361" spans="1:59" x14ac:dyDescent="0.4">
      <c r="A361" s="69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70"/>
      <c r="AN361" s="70"/>
      <c r="AO361" s="70"/>
      <c r="AP361" s="70"/>
      <c r="AQ361" s="70"/>
      <c r="AR361" s="70"/>
      <c r="AS361" s="70"/>
      <c r="AT361" s="70"/>
      <c r="AU361" s="70"/>
      <c r="AV361" s="70"/>
      <c r="AW361" s="70"/>
      <c r="AX361" s="70"/>
      <c r="AY361" s="70"/>
      <c r="AZ361" s="70"/>
      <c r="BA361" s="70"/>
      <c r="BB361" s="70"/>
      <c r="BC361" s="70"/>
      <c r="BD361" s="70"/>
      <c r="BE361" s="70"/>
      <c r="BF361" s="70"/>
      <c r="BG361" s="70"/>
    </row>
    <row r="362" spans="1:59" x14ac:dyDescent="0.4">
      <c r="A362" s="69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70"/>
      <c r="AN362" s="70"/>
      <c r="AO362" s="70"/>
      <c r="AP362" s="70"/>
      <c r="AQ362" s="70"/>
      <c r="AR362" s="70"/>
      <c r="AS362" s="70"/>
      <c r="AT362" s="70"/>
      <c r="AU362" s="70"/>
      <c r="AV362" s="70"/>
      <c r="AW362" s="70"/>
      <c r="AX362" s="70"/>
      <c r="AY362" s="70"/>
      <c r="AZ362" s="70"/>
      <c r="BA362" s="70"/>
      <c r="BB362" s="70"/>
      <c r="BC362" s="70"/>
      <c r="BD362" s="70"/>
      <c r="BE362" s="70"/>
      <c r="BF362" s="70"/>
      <c r="BG362" s="70"/>
    </row>
    <row r="363" spans="1:59" x14ac:dyDescent="0.4">
      <c r="A363" s="69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70"/>
      <c r="AN363" s="70"/>
      <c r="AO363" s="70"/>
      <c r="AP363" s="70"/>
      <c r="AQ363" s="70"/>
      <c r="AR363" s="70"/>
      <c r="AS363" s="70"/>
      <c r="AT363" s="70"/>
      <c r="AU363" s="70"/>
      <c r="AV363" s="70"/>
      <c r="AW363" s="70"/>
      <c r="AX363" s="70"/>
      <c r="AY363" s="70"/>
      <c r="AZ363" s="70"/>
      <c r="BA363" s="70"/>
      <c r="BB363" s="70"/>
      <c r="BC363" s="70"/>
      <c r="BD363" s="70"/>
      <c r="BE363" s="70"/>
      <c r="BF363" s="70"/>
      <c r="BG363" s="70"/>
    </row>
    <row r="364" spans="1:59" x14ac:dyDescent="0.4">
      <c r="A364" s="69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70"/>
      <c r="AN364" s="70"/>
      <c r="AO364" s="70"/>
      <c r="AP364" s="70"/>
      <c r="AQ364" s="70"/>
      <c r="AR364" s="70"/>
      <c r="AS364" s="70"/>
      <c r="AT364" s="70"/>
      <c r="AU364" s="70"/>
      <c r="AV364" s="70"/>
      <c r="AW364" s="70"/>
      <c r="AX364" s="70"/>
      <c r="AY364" s="70"/>
      <c r="AZ364" s="70"/>
      <c r="BA364" s="70"/>
      <c r="BB364" s="70"/>
      <c r="BC364" s="70"/>
      <c r="BD364" s="70"/>
      <c r="BE364" s="70"/>
      <c r="BF364" s="70"/>
      <c r="BG364" s="70"/>
    </row>
    <row r="365" spans="1:59" x14ac:dyDescent="0.4">
      <c r="A365" s="69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70"/>
      <c r="AN365" s="70"/>
      <c r="AO365" s="70"/>
      <c r="AP365" s="70"/>
      <c r="AQ365" s="70"/>
      <c r="AR365" s="70"/>
      <c r="AS365" s="70"/>
      <c r="AT365" s="70"/>
      <c r="AU365" s="70"/>
      <c r="AV365" s="70"/>
      <c r="AW365" s="70"/>
      <c r="AX365" s="70"/>
      <c r="AY365" s="70"/>
      <c r="AZ365" s="70"/>
      <c r="BA365" s="70"/>
      <c r="BB365" s="70"/>
      <c r="BC365" s="70"/>
      <c r="BD365" s="70"/>
      <c r="BE365" s="70"/>
      <c r="BF365" s="70"/>
      <c r="BG365" s="70"/>
    </row>
    <row r="366" spans="1:59" x14ac:dyDescent="0.4">
      <c r="A366" s="69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70"/>
      <c r="AN366" s="70"/>
      <c r="AO366" s="70"/>
      <c r="AP366" s="70"/>
      <c r="AQ366" s="70"/>
      <c r="AR366" s="70"/>
      <c r="AS366" s="70"/>
      <c r="AT366" s="70"/>
      <c r="AU366" s="70"/>
      <c r="AV366" s="70"/>
      <c r="AW366" s="70"/>
      <c r="AX366" s="70"/>
      <c r="AY366" s="70"/>
      <c r="AZ366" s="70"/>
      <c r="BA366" s="70"/>
      <c r="BB366" s="70"/>
      <c r="BC366" s="70"/>
      <c r="BD366" s="70"/>
      <c r="BE366" s="70"/>
      <c r="BF366" s="70"/>
      <c r="BG366" s="70"/>
    </row>
    <row r="367" spans="1:59" x14ac:dyDescent="0.4">
      <c r="A367" s="69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70"/>
      <c r="AN367" s="70"/>
      <c r="AO367" s="70"/>
      <c r="AP367" s="70"/>
      <c r="AQ367" s="70"/>
      <c r="AR367" s="70"/>
      <c r="AS367" s="70"/>
      <c r="AT367" s="70"/>
      <c r="AU367" s="70"/>
      <c r="AV367" s="70"/>
      <c r="AW367" s="70"/>
      <c r="AX367" s="70"/>
      <c r="AY367" s="70"/>
      <c r="AZ367" s="70"/>
      <c r="BA367" s="70"/>
      <c r="BB367" s="70"/>
      <c r="BC367" s="70"/>
      <c r="BD367" s="70"/>
      <c r="BE367" s="70"/>
      <c r="BF367" s="70"/>
      <c r="BG367" s="70"/>
    </row>
    <row r="368" spans="1:59" x14ac:dyDescent="0.4">
      <c r="A368" s="69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70"/>
      <c r="AN368" s="70"/>
      <c r="AO368" s="70"/>
      <c r="AP368" s="70"/>
      <c r="AQ368" s="70"/>
      <c r="AR368" s="70"/>
      <c r="AS368" s="70"/>
      <c r="AT368" s="70"/>
      <c r="AU368" s="70"/>
      <c r="AV368" s="70"/>
      <c r="AW368" s="70"/>
      <c r="AX368" s="70"/>
      <c r="AY368" s="70"/>
      <c r="AZ368" s="70"/>
      <c r="BA368" s="70"/>
      <c r="BB368" s="70"/>
      <c r="BC368" s="70"/>
      <c r="BD368" s="70"/>
      <c r="BE368" s="70"/>
      <c r="BF368" s="70"/>
      <c r="BG368" s="70"/>
    </row>
    <row r="369" spans="1:59" x14ac:dyDescent="0.4">
      <c r="A369" s="69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70"/>
      <c r="AN369" s="70"/>
      <c r="AO369" s="70"/>
      <c r="AP369" s="70"/>
      <c r="AQ369" s="70"/>
      <c r="AR369" s="70"/>
      <c r="AS369" s="70"/>
      <c r="AT369" s="70"/>
      <c r="AU369" s="70"/>
      <c r="AV369" s="70"/>
      <c r="AW369" s="70"/>
      <c r="AX369" s="70"/>
      <c r="AY369" s="70"/>
      <c r="AZ369" s="70"/>
      <c r="BA369" s="70"/>
      <c r="BB369" s="70"/>
      <c r="BC369" s="70"/>
      <c r="BD369" s="70"/>
      <c r="BE369" s="70"/>
      <c r="BF369" s="70"/>
      <c r="BG369" s="70"/>
    </row>
    <row r="370" spans="1:59" x14ac:dyDescent="0.4">
      <c r="A370" s="69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70"/>
      <c r="AN370" s="70"/>
      <c r="AO370" s="70"/>
      <c r="AP370" s="70"/>
      <c r="AQ370" s="70"/>
      <c r="AR370" s="70"/>
      <c r="AS370" s="70"/>
      <c r="AT370" s="70"/>
      <c r="AU370" s="70"/>
      <c r="AV370" s="70"/>
      <c r="AW370" s="70"/>
      <c r="AX370" s="70"/>
      <c r="AY370" s="70"/>
      <c r="AZ370" s="70"/>
      <c r="BA370" s="70"/>
      <c r="BB370" s="70"/>
      <c r="BC370" s="70"/>
      <c r="BD370" s="70"/>
      <c r="BE370" s="70"/>
      <c r="BF370" s="70"/>
      <c r="BG370" s="70"/>
    </row>
    <row r="371" spans="1:59" x14ac:dyDescent="0.4">
      <c r="A371" s="69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70"/>
      <c r="AN371" s="70"/>
      <c r="AO371" s="70"/>
      <c r="AP371" s="70"/>
      <c r="AQ371" s="70"/>
      <c r="AR371" s="70"/>
      <c r="AS371" s="70"/>
      <c r="AT371" s="70"/>
      <c r="AU371" s="70"/>
      <c r="AV371" s="70"/>
      <c r="AW371" s="70"/>
      <c r="AX371" s="70"/>
      <c r="AY371" s="70"/>
      <c r="AZ371" s="70"/>
      <c r="BA371" s="70"/>
      <c r="BB371" s="70"/>
      <c r="BC371" s="70"/>
      <c r="BD371" s="70"/>
      <c r="BE371" s="70"/>
      <c r="BF371" s="70"/>
      <c r="BG371" s="70"/>
    </row>
    <row r="372" spans="1:59" x14ac:dyDescent="0.4">
      <c r="A372" s="69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70"/>
      <c r="AN372" s="70"/>
      <c r="AO372" s="70"/>
      <c r="AP372" s="70"/>
      <c r="AQ372" s="70"/>
      <c r="AR372" s="70"/>
      <c r="AS372" s="70"/>
      <c r="AT372" s="70"/>
      <c r="AU372" s="70"/>
      <c r="AV372" s="70"/>
      <c r="AW372" s="70"/>
      <c r="AX372" s="70"/>
      <c r="AY372" s="70"/>
      <c r="AZ372" s="70"/>
      <c r="BA372" s="70"/>
      <c r="BB372" s="70"/>
      <c r="BC372" s="70"/>
      <c r="BD372" s="70"/>
      <c r="BE372" s="70"/>
      <c r="BF372" s="70"/>
      <c r="BG372" s="70"/>
    </row>
    <row r="373" spans="1:59" x14ac:dyDescent="0.4">
      <c r="A373" s="69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70"/>
      <c r="AN373" s="70"/>
      <c r="AO373" s="70"/>
      <c r="AP373" s="70"/>
      <c r="AQ373" s="70"/>
      <c r="AR373" s="70"/>
      <c r="AS373" s="70"/>
      <c r="AT373" s="70"/>
      <c r="AU373" s="70"/>
      <c r="AV373" s="70"/>
      <c r="AW373" s="70"/>
      <c r="AX373" s="70"/>
      <c r="AY373" s="70"/>
      <c r="AZ373" s="70"/>
      <c r="BA373" s="70"/>
      <c r="BB373" s="70"/>
      <c r="BC373" s="70"/>
      <c r="BD373" s="70"/>
      <c r="BE373" s="70"/>
      <c r="BF373" s="70"/>
      <c r="BG373" s="70"/>
    </row>
    <row r="374" spans="1:59" x14ac:dyDescent="0.4">
      <c r="A374" s="69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70"/>
      <c r="AN374" s="70"/>
      <c r="AO374" s="70"/>
      <c r="AP374" s="70"/>
      <c r="AQ374" s="70"/>
      <c r="AR374" s="70"/>
      <c r="AS374" s="70"/>
      <c r="AT374" s="70"/>
      <c r="AU374" s="70"/>
      <c r="AV374" s="70"/>
      <c r="AW374" s="70"/>
      <c r="AX374" s="70"/>
      <c r="AY374" s="70"/>
      <c r="AZ374" s="70"/>
      <c r="BA374" s="70"/>
      <c r="BB374" s="70"/>
      <c r="BC374" s="70"/>
      <c r="BD374" s="70"/>
      <c r="BE374" s="70"/>
      <c r="BF374" s="70"/>
      <c r="BG374" s="70"/>
    </row>
    <row r="375" spans="1:59" x14ac:dyDescent="0.4">
      <c r="A375" s="69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70"/>
      <c r="AN375" s="70"/>
      <c r="AO375" s="70"/>
      <c r="AP375" s="70"/>
      <c r="AQ375" s="70"/>
      <c r="AR375" s="70"/>
      <c r="AS375" s="70"/>
      <c r="AT375" s="70"/>
      <c r="AU375" s="70"/>
      <c r="AV375" s="70"/>
      <c r="AW375" s="70"/>
      <c r="AX375" s="70"/>
      <c r="AY375" s="70"/>
      <c r="AZ375" s="70"/>
      <c r="BA375" s="70"/>
      <c r="BB375" s="70"/>
      <c r="BC375" s="70"/>
      <c r="BD375" s="70"/>
      <c r="BE375" s="70"/>
      <c r="BF375" s="70"/>
      <c r="BG375" s="70"/>
    </row>
    <row r="376" spans="1:59" x14ac:dyDescent="0.4">
      <c r="A376" s="69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70"/>
      <c r="AN376" s="70"/>
      <c r="AO376" s="70"/>
      <c r="AP376" s="70"/>
      <c r="AQ376" s="70"/>
      <c r="AR376" s="70"/>
      <c r="AS376" s="70"/>
      <c r="AT376" s="70"/>
      <c r="AU376" s="70"/>
      <c r="AV376" s="70"/>
      <c r="AW376" s="70"/>
      <c r="AX376" s="70"/>
      <c r="AY376" s="70"/>
      <c r="AZ376" s="70"/>
      <c r="BA376" s="70"/>
      <c r="BB376" s="70"/>
      <c r="BC376" s="70"/>
      <c r="BD376" s="70"/>
      <c r="BE376" s="70"/>
      <c r="BF376" s="70"/>
      <c r="BG376" s="70"/>
    </row>
    <row r="377" spans="1:59" x14ac:dyDescent="0.4">
      <c r="A377" s="69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70"/>
      <c r="AN377" s="70"/>
      <c r="AO377" s="70"/>
      <c r="AP377" s="70"/>
      <c r="AQ377" s="70"/>
      <c r="AR377" s="70"/>
      <c r="AS377" s="70"/>
      <c r="AT377" s="70"/>
      <c r="AU377" s="70"/>
      <c r="AV377" s="70"/>
      <c r="AW377" s="70"/>
      <c r="AX377" s="70"/>
      <c r="AY377" s="70"/>
      <c r="AZ377" s="70"/>
      <c r="BA377" s="70"/>
      <c r="BB377" s="70"/>
      <c r="BC377" s="70"/>
      <c r="BD377" s="70"/>
      <c r="BE377" s="70"/>
      <c r="BF377" s="70"/>
      <c r="BG377" s="70"/>
    </row>
    <row r="378" spans="1:59" x14ac:dyDescent="0.4">
      <c r="A378" s="69"/>
      <c r="B378" s="69"/>
      <c r="C378" s="69"/>
      <c r="D378" s="69"/>
      <c r="E378" s="69"/>
      <c r="F378" s="69"/>
      <c r="G378" s="69"/>
      <c r="H378" s="69"/>
      <c r="I378" s="69"/>
      <c r="J378" s="69"/>
      <c r="K378" s="69"/>
      <c r="L378" s="69"/>
      <c r="M378" s="69"/>
      <c r="N378" s="69"/>
      <c r="O378" s="69"/>
      <c r="P378" s="69"/>
      <c r="Q378" s="69"/>
      <c r="R378" s="69"/>
      <c r="S378" s="69"/>
      <c r="T378" s="69"/>
      <c r="U378" s="69"/>
      <c r="V378" s="69"/>
      <c r="W378" s="69"/>
      <c r="X378" s="69"/>
      <c r="Y378" s="69"/>
      <c r="Z378" s="69"/>
      <c r="AA378" s="69"/>
      <c r="AB378" s="69"/>
      <c r="AC378" s="69"/>
      <c r="AD378" s="69"/>
      <c r="AE378" s="69"/>
      <c r="AF378" s="69"/>
      <c r="AG378" s="69"/>
      <c r="AH378" s="69"/>
      <c r="AI378" s="69"/>
      <c r="AJ378" s="69"/>
      <c r="AK378" s="69"/>
      <c r="AL378" s="69"/>
      <c r="AM378" s="70"/>
      <c r="AN378" s="70"/>
      <c r="AO378" s="70"/>
      <c r="AP378" s="70"/>
      <c r="AQ378" s="70"/>
      <c r="AR378" s="70"/>
      <c r="AS378" s="70"/>
      <c r="AT378" s="70"/>
      <c r="AU378" s="70"/>
      <c r="AV378" s="70"/>
      <c r="AW378" s="70"/>
      <c r="AX378" s="70"/>
      <c r="AY378" s="70"/>
      <c r="AZ378" s="70"/>
      <c r="BA378" s="70"/>
      <c r="BB378" s="70"/>
      <c r="BC378" s="70"/>
      <c r="BD378" s="70"/>
      <c r="BE378" s="70"/>
      <c r="BF378" s="70"/>
      <c r="BG378" s="70"/>
    </row>
    <row r="379" spans="1:59" x14ac:dyDescent="0.4">
      <c r="A379" s="69"/>
      <c r="B379" s="69"/>
      <c r="C379" s="69"/>
      <c r="D379" s="69"/>
      <c r="E379" s="69"/>
      <c r="F379" s="69"/>
      <c r="G379" s="69"/>
      <c r="H379" s="69"/>
      <c r="I379" s="69"/>
      <c r="J379" s="69"/>
      <c r="K379" s="69"/>
      <c r="L379" s="69"/>
      <c r="M379" s="69"/>
      <c r="N379" s="69"/>
      <c r="O379" s="69"/>
      <c r="P379" s="69"/>
      <c r="Q379" s="69"/>
      <c r="R379" s="69"/>
      <c r="S379" s="69"/>
      <c r="T379" s="69"/>
      <c r="U379" s="69"/>
      <c r="V379" s="69"/>
      <c r="W379" s="69"/>
      <c r="X379" s="69"/>
      <c r="Y379" s="69"/>
      <c r="Z379" s="69"/>
      <c r="AA379" s="69"/>
      <c r="AB379" s="69"/>
      <c r="AC379" s="69"/>
      <c r="AD379" s="69"/>
      <c r="AE379" s="69"/>
      <c r="AF379" s="69"/>
      <c r="AG379" s="69"/>
      <c r="AH379" s="69"/>
      <c r="AI379" s="69"/>
      <c r="AJ379" s="69"/>
      <c r="AK379" s="69"/>
      <c r="AL379" s="69"/>
      <c r="AM379" s="70"/>
      <c r="AN379" s="70"/>
      <c r="AO379" s="70"/>
      <c r="AP379" s="70"/>
      <c r="AQ379" s="70"/>
      <c r="AR379" s="70"/>
      <c r="AS379" s="70"/>
      <c r="AT379" s="70"/>
      <c r="AU379" s="70"/>
      <c r="AV379" s="70"/>
      <c r="AW379" s="70"/>
      <c r="AX379" s="70"/>
      <c r="AY379" s="70"/>
      <c r="AZ379" s="70"/>
      <c r="BA379" s="70"/>
      <c r="BB379" s="70"/>
      <c r="BC379" s="70"/>
      <c r="BD379" s="70"/>
      <c r="BE379" s="70"/>
      <c r="BF379" s="70"/>
      <c r="BG379" s="70"/>
    </row>
    <row r="380" spans="1:59" x14ac:dyDescent="0.4">
      <c r="A380" s="69"/>
      <c r="B380" s="69"/>
      <c r="C380" s="69"/>
      <c r="D380" s="69"/>
      <c r="E380" s="69"/>
      <c r="F380" s="69"/>
      <c r="G380" s="69"/>
      <c r="H380" s="69"/>
      <c r="I380" s="69"/>
      <c r="J380" s="69"/>
      <c r="K380" s="69"/>
      <c r="L380" s="69"/>
      <c r="M380" s="69"/>
      <c r="N380" s="69"/>
      <c r="O380" s="69"/>
      <c r="P380" s="69"/>
      <c r="Q380" s="69"/>
      <c r="R380" s="69"/>
      <c r="S380" s="69"/>
      <c r="T380" s="69"/>
      <c r="U380" s="69"/>
      <c r="V380" s="69"/>
      <c r="W380" s="69"/>
      <c r="X380" s="69"/>
      <c r="Y380" s="69"/>
      <c r="Z380" s="69"/>
      <c r="AA380" s="69"/>
      <c r="AB380" s="69"/>
      <c r="AC380" s="69"/>
      <c r="AD380" s="69"/>
      <c r="AE380" s="69"/>
      <c r="AF380" s="69"/>
      <c r="AG380" s="69"/>
      <c r="AH380" s="69"/>
      <c r="AI380" s="69"/>
      <c r="AJ380" s="69"/>
      <c r="AK380" s="69"/>
      <c r="AL380" s="69"/>
      <c r="AM380" s="70"/>
      <c r="AN380" s="70"/>
      <c r="AO380" s="70"/>
      <c r="AP380" s="70"/>
      <c r="AQ380" s="70"/>
      <c r="AR380" s="70"/>
      <c r="AS380" s="70"/>
      <c r="AT380" s="70"/>
      <c r="AU380" s="70"/>
      <c r="AV380" s="70"/>
      <c r="AW380" s="70"/>
      <c r="AX380" s="70"/>
      <c r="AY380" s="70"/>
      <c r="AZ380" s="70"/>
      <c r="BA380" s="70"/>
      <c r="BB380" s="70"/>
      <c r="BC380" s="70"/>
      <c r="BD380" s="70"/>
      <c r="BE380" s="70"/>
      <c r="BF380" s="70"/>
      <c r="BG380" s="70"/>
    </row>
    <row r="381" spans="1:59" x14ac:dyDescent="0.4">
      <c r="A381" s="69"/>
      <c r="B381" s="69"/>
      <c r="C381" s="69"/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69"/>
      <c r="O381" s="69"/>
      <c r="P381" s="69"/>
      <c r="Q381" s="69"/>
      <c r="R381" s="69"/>
      <c r="S381" s="69"/>
      <c r="T381" s="69"/>
      <c r="U381" s="69"/>
      <c r="V381" s="69"/>
      <c r="W381" s="69"/>
      <c r="X381" s="69"/>
      <c r="Y381" s="69"/>
      <c r="Z381" s="69"/>
      <c r="AA381" s="69"/>
      <c r="AB381" s="69"/>
      <c r="AC381" s="69"/>
      <c r="AD381" s="69"/>
      <c r="AE381" s="69"/>
      <c r="AF381" s="69"/>
      <c r="AG381" s="69"/>
      <c r="AH381" s="69"/>
      <c r="AI381" s="69"/>
      <c r="AJ381" s="69"/>
      <c r="AK381" s="69"/>
      <c r="AL381" s="69"/>
      <c r="AM381" s="70"/>
      <c r="AN381" s="70"/>
      <c r="AO381" s="70"/>
      <c r="AP381" s="70"/>
      <c r="AQ381" s="70"/>
      <c r="AR381" s="70"/>
      <c r="AS381" s="70"/>
      <c r="AT381" s="70"/>
      <c r="AU381" s="70"/>
      <c r="AV381" s="70"/>
      <c r="AW381" s="70"/>
      <c r="AX381" s="70"/>
      <c r="AY381" s="70"/>
      <c r="AZ381" s="70"/>
      <c r="BA381" s="70"/>
      <c r="BB381" s="70"/>
      <c r="BC381" s="70"/>
      <c r="BD381" s="70"/>
      <c r="BE381" s="70"/>
      <c r="BF381" s="70"/>
      <c r="BG381" s="70"/>
    </row>
    <row r="382" spans="1:59" x14ac:dyDescent="0.4">
      <c r="A382" s="69"/>
      <c r="B382" s="69"/>
      <c r="C382" s="69"/>
      <c r="D382" s="69"/>
      <c r="E382" s="69"/>
      <c r="F382" s="69"/>
      <c r="G382" s="69"/>
      <c r="H382" s="69"/>
      <c r="I382" s="69"/>
      <c r="J382" s="69"/>
      <c r="K382" s="69"/>
      <c r="L382" s="69"/>
      <c r="M382" s="69"/>
      <c r="N382" s="69"/>
      <c r="O382" s="69"/>
      <c r="P382" s="69"/>
      <c r="Q382" s="69"/>
      <c r="R382" s="69"/>
      <c r="S382" s="69"/>
      <c r="T382" s="69"/>
      <c r="U382" s="69"/>
      <c r="V382" s="69"/>
      <c r="W382" s="69"/>
      <c r="X382" s="69"/>
      <c r="Y382" s="69"/>
      <c r="Z382" s="69"/>
      <c r="AA382" s="69"/>
      <c r="AB382" s="69"/>
      <c r="AC382" s="69"/>
      <c r="AD382" s="69"/>
      <c r="AE382" s="69"/>
      <c r="AF382" s="69"/>
      <c r="AG382" s="69"/>
      <c r="AH382" s="69"/>
      <c r="AI382" s="69"/>
      <c r="AJ382" s="69"/>
      <c r="AK382" s="69"/>
      <c r="AL382" s="69"/>
      <c r="AM382" s="70"/>
      <c r="AN382" s="70"/>
      <c r="AO382" s="70"/>
      <c r="AP382" s="70"/>
      <c r="AQ382" s="70"/>
      <c r="AR382" s="70"/>
      <c r="AS382" s="70"/>
      <c r="AT382" s="70"/>
      <c r="AU382" s="70"/>
      <c r="AV382" s="70"/>
      <c r="AW382" s="70"/>
      <c r="AX382" s="70"/>
      <c r="AY382" s="70"/>
      <c r="AZ382" s="70"/>
      <c r="BA382" s="70"/>
      <c r="BB382" s="70"/>
      <c r="BC382" s="70"/>
      <c r="BD382" s="70"/>
      <c r="BE382" s="70"/>
      <c r="BF382" s="70"/>
      <c r="BG382" s="70"/>
    </row>
    <row r="383" spans="1:59" x14ac:dyDescent="0.4">
      <c r="A383" s="69"/>
      <c r="B383" s="69"/>
      <c r="C383" s="69"/>
      <c r="D383" s="69"/>
      <c r="E383" s="69"/>
      <c r="F383" s="69"/>
      <c r="G383" s="69"/>
      <c r="H383" s="69"/>
      <c r="I383" s="69"/>
      <c r="J383" s="69"/>
      <c r="K383" s="69"/>
      <c r="L383" s="69"/>
      <c r="M383" s="69"/>
      <c r="N383" s="69"/>
      <c r="O383" s="69"/>
      <c r="P383" s="69"/>
      <c r="Q383" s="69"/>
      <c r="R383" s="69"/>
      <c r="S383" s="69"/>
      <c r="T383" s="69"/>
      <c r="U383" s="69"/>
      <c r="V383" s="69"/>
      <c r="W383" s="69"/>
      <c r="X383" s="69"/>
      <c r="Y383" s="69"/>
      <c r="Z383" s="69"/>
      <c r="AA383" s="69"/>
      <c r="AB383" s="69"/>
      <c r="AC383" s="69"/>
      <c r="AD383" s="69"/>
      <c r="AE383" s="69"/>
      <c r="AF383" s="69"/>
      <c r="AG383" s="69"/>
      <c r="AH383" s="69"/>
      <c r="AI383" s="69"/>
      <c r="AJ383" s="69"/>
      <c r="AK383" s="69"/>
      <c r="AL383" s="69"/>
      <c r="AM383" s="70"/>
      <c r="AN383" s="70"/>
      <c r="AO383" s="70"/>
      <c r="AP383" s="70"/>
      <c r="AQ383" s="70"/>
      <c r="AR383" s="70"/>
      <c r="AS383" s="70"/>
      <c r="AT383" s="70"/>
      <c r="AU383" s="70"/>
      <c r="AV383" s="70"/>
      <c r="AW383" s="70"/>
      <c r="AX383" s="70"/>
      <c r="AY383" s="70"/>
      <c r="AZ383" s="70"/>
      <c r="BA383" s="70"/>
      <c r="BB383" s="70"/>
      <c r="BC383" s="70"/>
      <c r="BD383" s="70"/>
      <c r="BE383" s="70"/>
      <c r="BF383" s="70"/>
      <c r="BG383" s="70"/>
    </row>
    <row r="384" spans="1:59" x14ac:dyDescent="0.4">
      <c r="A384" s="69"/>
      <c r="B384" s="69"/>
      <c r="C384" s="69"/>
      <c r="D384" s="69"/>
      <c r="E384" s="69"/>
      <c r="F384" s="69"/>
      <c r="G384" s="69"/>
      <c r="H384" s="69"/>
      <c r="I384" s="69"/>
      <c r="J384" s="69"/>
      <c r="K384" s="69"/>
      <c r="L384" s="69"/>
      <c r="M384" s="69"/>
      <c r="N384" s="69"/>
      <c r="O384" s="69"/>
      <c r="P384" s="69"/>
      <c r="Q384" s="69"/>
      <c r="R384" s="69"/>
      <c r="S384" s="69"/>
      <c r="T384" s="69"/>
      <c r="U384" s="69"/>
      <c r="V384" s="69"/>
      <c r="W384" s="69"/>
      <c r="X384" s="69"/>
      <c r="Y384" s="69"/>
      <c r="Z384" s="69"/>
      <c r="AA384" s="69"/>
      <c r="AB384" s="69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70"/>
      <c r="AN384" s="70"/>
      <c r="AO384" s="70"/>
      <c r="AP384" s="70"/>
      <c r="AQ384" s="70"/>
      <c r="AR384" s="70"/>
      <c r="AS384" s="70"/>
      <c r="AT384" s="70"/>
      <c r="AU384" s="70"/>
      <c r="AV384" s="70"/>
      <c r="AW384" s="70"/>
      <c r="AX384" s="70"/>
      <c r="AY384" s="70"/>
      <c r="AZ384" s="70"/>
      <c r="BA384" s="70"/>
      <c r="BB384" s="70"/>
      <c r="BC384" s="70"/>
      <c r="BD384" s="70"/>
      <c r="BE384" s="70"/>
      <c r="BF384" s="70"/>
      <c r="BG384" s="70"/>
    </row>
    <row r="385" spans="1:59" x14ac:dyDescent="0.4">
      <c r="A385" s="69"/>
      <c r="B385" s="69"/>
      <c r="C385" s="69"/>
      <c r="D385" s="69"/>
      <c r="E385" s="69"/>
      <c r="F385" s="69"/>
      <c r="G385" s="69"/>
      <c r="H385" s="69"/>
      <c r="I385" s="69"/>
      <c r="J385" s="69"/>
      <c r="K385" s="69"/>
      <c r="L385" s="69"/>
      <c r="M385" s="69"/>
      <c r="N385" s="69"/>
      <c r="O385" s="69"/>
      <c r="P385" s="69"/>
      <c r="Q385" s="69"/>
      <c r="R385" s="69"/>
      <c r="S385" s="69"/>
      <c r="T385" s="69"/>
      <c r="U385" s="69"/>
      <c r="V385" s="69"/>
      <c r="W385" s="69"/>
      <c r="X385" s="69"/>
      <c r="Y385" s="69"/>
      <c r="Z385" s="69"/>
      <c r="AA385" s="69"/>
      <c r="AB385" s="69"/>
      <c r="AC385" s="69"/>
      <c r="AD385" s="69"/>
      <c r="AE385" s="69"/>
      <c r="AF385" s="69"/>
      <c r="AG385" s="69"/>
      <c r="AH385" s="69"/>
      <c r="AI385" s="69"/>
      <c r="AJ385" s="69"/>
      <c r="AK385" s="69"/>
      <c r="AL385" s="69"/>
      <c r="AM385" s="70"/>
      <c r="AN385" s="70"/>
      <c r="AO385" s="70"/>
      <c r="AP385" s="70"/>
      <c r="AQ385" s="70"/>
      <c r="AR385" s="70"/>
      <c r="AS385" s="70"/>
      <c r="AT385" s="70"/>
      <c r="AU385" s="70"/>
      <c r="AV385" s="70"/>
      <c r="AW385" s="70"/>
      <c r="AX385" s="70"/>
      <c r="AY385" s="70"/>
      <c r="AZ385" s="70"/>
      <c r="BA385" s="70"/>
      <c r="BB385" s="70"/>
      <c r="BC385" s="70"/>
      <c r="BD385" s="70"/>
      <c r="BE385" s="70"/>
      <c r="BF385" s="70"/>
      <c r="BG385" s="70"/>
    </row>
    <row r="386" spans="1:59" x14ac:dyDescent="0.4">
      <c r="A386" s="69"/>
      <c r="B386" s="69"/>
      <c r="C386" s="69"/>
      <c r="D386" s="69"/>
      <c r="E386" s="69"/>
      <c r="F386" s="69"/>
      <c r="G386" s="69"/>
      <c r="H386" s="69"/>
      <c r="I386" s="69"/>
      <c r="J386" s="69"/>
      <c r="K386" s="69"/>
      <c r="L386" s="69"/>
      <c r="M386" s="69"/>
      <c r="N386" s="69"/>
      <c r="O386" s="69"/>
      <c r="P386" s="69"/>
      <c r="Q386" s="69"/>
      <c r="R386" s="69"/>
      <c r="S386" s="69"/>
      <c r="T386" s="69"/>
      <c r="U386" s="69"/>
      <c r="V386" s="69"/>
      <c r="W386" s="69"/>
      <c r="X386" s="69"/>
      <c r="Y386" s="69"/>
      <c r="Z386" s="69"/>
      <c r="AA386" s="69"/>
      <c r="AB386" s="69"/>
      <c r="AC386" s="69"/>
      <c r="AD386" s="69"/>
      <c r="AE386" s="69"/>
      <c r="AF386" s="69"/>
      <c r="AG386" s="69"/>
      <c r="AH386" s="69"/>
      <c r="AI386" s="69"/>
      <c r="AJ386" s="69"/>
      <c r="AK386" s="69"/>
      <c r="AL386" s="69"/>
      <c r="AM386" s="70"/>
      <c r="AN386" s="70"/>
      <c r="AO386" s="70"/>
      <c r="AP386" s="70"/>
      <c r="AQ386" s="70"/>
      <c r="AR386" s="70"/>
      <c r="AS386" s="70"/>
      <c r="AT386" s="70"/>
      <c r="AU386" s="70"/>
      <c r="AV386" s="70"/>
      <c r="AW386" s="70"/>
      <c r="AX386" s="70"/>
      <c r="AY386" s="70"/>
      <c r="AZ386" s="70"/>
      <c r="BA386" s="70"/>
      <c r="BB386" s="70"/>
      <c r="BC386" s="70"/>
      <c r="BD386" s="70"/>
      <c r="BE386" s="70"/>
      <c r="BF386" s="70"/>
      <c r="BG386" s="70"/>
    </row>
    <row r="387" spans="1:59" x14ac:dyDescent="0.4">
      <c r="A387" s="69"/>
      <c r="B387" s="69"/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  <c r="Q387" s="69"/>
      <c r="R387" s="69"/>
      <c r="S387" s="69"/>
      <c r="T387" s="69"/>
      <c r="U387" s="69"/>
      <c r="V387" s="69"/>
      <c r="W387" s="69"/>
      <c r="X387" s="69"/>
      <c r="Y387" s="69"/>
      <c r="Z387" s="69"/>
      <c r="AA387" s="69"/>
      <c r="AB387" s="69"/>
      <c r="AC387" s="69"/>
      <c r="AD387" s="69"/>
      <c r="AE387" s="69"/>
      <c r="AF387" s="69"/>
      <c r="AG387" s="69"/>
      <c r="AH387" s="69"/>
      <c r="AI387" s="69"/>
      <c r="AJ387" s="69"/>
      <c r="AK387" s="69"/>
      <c r="AL387" s="69"/>
      <c r="AM387" s="70"/>
      <c r="AN387" s="70"/>
      <c r="AO387" s="70"/>
      <c r="AP387" s="70"/>
      <c r="AQ387" s="70"/>
      <c r="AR387" s="70"/>
      <c r="AS387" s="70"/>
      <c r="AT387" s="70"/>
      <c r="AU387" s="70"/>
      <c r="AV387" s="70"/>
      <c r="AW387" s="70"/>
      <c r="AX387" s="70"/>
      <c r="AY387" s="70"/>
      <c r="AZ387" s="70"/>
      <c r="BA387" s="70"/>
      <c r="BB387" s="70"/>
      <c r="BC387" s="70"/>
      <c r="BD387" s="70"/>
      <c r="BE387" s="70"/>
      <c r="BF387" s="70"/>
      <c r="BG387" s="70"/>
    </row>
    <row r="388" spans="1:59" x14ac:dyDescent="0.4">
      <c r="A388" s="69"/>
      <c r="B388" s="69"/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  <c r="Q388" s="69"/>
      <c r="R388" s="69"/>
      <c r="S388" s="69"/>
      <c r="T388" s="69"/>
      <c r="U388" s="69"/>
      <c r="V388" s="69"/>
      <c r="W388" s="69"/>
      <c r="X388" s="69"/>
      <c r="Y388" s="69"/>
      <c r="Z388" s="69"/>
      <c r="AA388" s="69"/>
      <c r="AB388" s="69"/>
      <c r="AC388" s="69"/>
      <c r="AD388" s="69"/>
      <c r="AE388" s="69"/>
      <c r="AF388" s="69"/>
      <c r="AG388" s="69"/>
      <c r="AH388" s="69"/>
      <c r="AI388" s="69"/>
      <c r="AJ388" s="69"/>
      <c r="AK388" s="69"/>
      <c r="AL388" s="69"/>
      <c r="AM388" s="70"/>
      <c r="AN388" s="70"/>
      <c r="AO388" s="70"/>
      <c r="AP388" s="70"/>
      <c r="AQ388" s="70"/>
      <c r="AR388" s="70"/>
      <c r="AS388" s="70"/>
      <c r="AT388" s="70"/>
      <c r="AU388" s="70"/>
      <c r="AV388" s="70"/>
      <c r="AW388" s="70"/>
      <c r="AX388" s="70"/>
      <c r="AY388" s="70"/>
      <c r="AZ388" s="70"/>
      <c r="BA388" s="70"/>
      <c r="BB388" s="70"/>
      <c r="BC388" s="70"/>
      <c r="BD388" s="70"/>
      <c r="BE388" s="70"/>
      <c r="BF388" s="70"/>
      <c r="BG388" s="70"/>
    </row>
    <row r="389" spans="1:59" x14ac:dyDescent="0.4">
      <c r="A389" s="69"/>
      <c r="B389" s="69"/>
      <c r="C389" s="69"/>
      <c r="D389" s="69"/>
      <c r="E389" s="69"/>
      <c r="F389" s="69"/>
      <c r="G389" s="69"/>
      <c r="H389" s="69"/>
      <c r="I389" s="69"/>
      <c r="J389" s="69"/>
      <c r="K389" s="69"/>
      <c r="L389" s="69"/>
      <c r="M389" s="69"/>
      <c r="N389" s="69"/>
      <c r="O389" s="69"/>
      <c r="P389" s="69"/>
      <c r="Q389" s="69"/>
      <c r="R389" s="69"/>
      <c r="S389" s="69"/>
      <c r="T389" s="69"/>
      <c r="U389" s="69"/>
      <c r="V389" s="69"/>
      <c r="W389" s="69"/>
      <c r="X389" s="69"/>
      <c r="Y389" s="69"/>
      <c r="Z389" s="69"/>
      <c r="AA389" s="69"/>
      <c r="AB389" s="69"/>
      <c r="AC389" s="69"/>
      <c r="AD389" s="69"/>
      <c r="AE389" s="69"/>
      <c r="AF389" s="69"/>
      <c r="AG389" s="69"/>
      <c r="AH389" s="69"/>
      <c r="AI389" s="69"/>
      <c r="AJ389" s="69"/>
      <c r="AK389" s="69"/>
      <c r="AL389" s="69"/>
      <c r="AM389" s="70"/>
      <c r="AN389" s="70"/>
      <c r="AO389" s="70"/>
      <c r="AP389" s="70"/>
      <c r="AQ389" s="70"/>
      <c r="AR389" s="70"/>
      <c r="AS389" s="70"/>
      <c r="AT389" s="70"/>
      <c r="AU389" s="70"/>
      <c r="AV389" s="70"/>
      <c r="AW389" s="70"/>
      <c r="AX389" s="70"/>
      <c r="AY389" s="70"/>
      <c r="AZ389" s="70"/>
      <c r="BA389" s="70"/>
      <c r="BB389" s="70"/>
      <c r="BC389" s="70"/>
      <c r="BD389" s="70"/>
      <c r="BE389" s="70"/>
      <c r="BF389" s="70"/>
      <c r="BG389" s="70"/>
    </row>
    <row r="390" spans="1:59" x14ac:dyDescent="0.4">
      <c r="A390" s="69"/>
      <c r="B390" s="69"/>
      <c r="C390" s="69"/>
      <c r="D390" s="69"/>
      <c r="E390" s="69"/>
      <c r="F390" s="69"/>
      <c r="G390" s="69"/>
      <c r="H390" s="69"/>
      <c r="I390" s="69"/>
      <c r="J390" s="69"/>
      <c r="K390" s="69"/>
      <c r="L390" s="69"/>
      <c r="M390" s="69"/>
      <c r="N390" s="69"/>
      <c r="O390" s="69"/>
      <c r="P390" s="69"/>
      <c r="Q390" s="69"/>
      <c r="R390" s="69"/>
      <c r="S390" s="69"/>
      <c r="T390" s="69"/>
      <c r="U390" s="69"/>
      <c r="V390" s="69"/>
      <c r="W390" s="69"/>
      <c r="X390" s="69"/>
      <c r="Y390" s="69"/>
      <c r="Z390" s="69"/>
      <c r="AA390" s="69"/>
      <c r="AB390" s="69"/>
      <c r="AC390" s="69"/>
      <c r="AD390" s="69"/>
      <c r="AE390" s="69"/>
      <c r="AF390" s="69"/>
      <c r="AG390" s="69"/>
      <c r="AH390" s="69"/>
      <c r="AI390" s="69"/>
      <c r="AJ390" s="69"/>
      <c r="AK390" s="69"/>
      <c r="AL390" s="69"/>
      <c r="AM390" s="70"/>
      <c r="AN390" s="70"/>
      <c r="AO390" s="70"/>
      <c r="AP390" s="70"/>
      <c r="AQ390" s="70"/>
      <c r="AR390" s="70"/>
      <c r="AS390" s="70"/>
      <c r="AT390" s="70"/>
      <c r="AU390" s="70"/>
      <c r="AV390" s="70"/>
      <c r="AW390" s="70"/>
      <c r="AX390" s="70"/>
      <c r="AY390" s="70"/>
      <c r="AZ390" s="70"/>
      <c r="BA390" s="70"/>
      <c r="BB390" s="70"/>
      <c r="BC390" s="70"/>
      <c r="BD390" s="70"/>
      <c r="BE390" s="70"/>
      <c r="BF390" s="70"/>
      <c r="BG390" s="70"/>
    </row>
    <row r="391" spans="1:59" x14ac:dyDescent="0.4">
      <c r="A391" s="69"/>
      <c r="B391" s="69"/>
      <c r="C391" s="69"/>
      <c r="D391" s="69"/>
      <c r="E391" s="69"/>
      <c r="F391" s="69"/>
      <c r="G391" s="69"/>
      <c r="H391" s="69"/>
      <c r="I391" s="69"/>
      <c r="J391" s="69"/>
      <c r="K391" s="69"/>
      <c r="L391" s="69"/>
      <c r="M391" s="69"/>
      <c r="N391" s="69"/>
      <c r="O391" s="69"/>
      <c r="P391" s="69"/>
      <c r="Q391" s="69"/>
      <c r="R391" s="69"/>
      <c r="S391" s="69"/>
      <c r="T391" s="69"/>
      <c r="U391" s="69"/>
      <c r="V391" s="69"/>
      <c r="W391" s="69"/>
      <c r="X391" s="69"/>
      <c r="Y391" s="69"/>
      <c r="Z391" s="69"/>
      <c r="AA391" s="69"/>
      <c r="AB391" s="69"/>
      <c r="AC391" s="69"/>
      <c r="AD391" s="69"/>
      <c r="AE391" s="69"/>
      <c r="AF391" s="69"/>
      <c r="AG391" s="69"/>
      <c r="AH391" s="69"/>
      <c r="AI391" s="69"/>
      <c r="AJ391" s="69"/>
      <c r="AK391" s="69"/>
      <c r="AL391" s="69"/>
      <c r="AM391" s="70"/>
      <c r="AN391" s="70"/>
      <c r="AO391" s="70"/>
      <c r="AP391" s="70"/>
      <c r="AQ391" s="70"/>
      <c r="AR391" s="70"/>
      <c r="AS391" s="70"/>
      <c r="AT391" s="70"/>
      <c r="AU391" s="70"/>
      <c r="AV391" s="70"/>
      <c r="AW391" s="70"/>
      <c r="AX391" s="70"/>
      <c r="AY391" s="70"/>
      <c r="AZ391" s="70"/>
      <c r="BA391" s="70"/>
      <c r="BB391" s="70"/>
      <c r="BC391" s="70"/>
      <c r="BD391" s="70"/>
      <c r="BE391" s="70"/>
      <c r="BF391" s="70"/>
      <c r="BG391" s="70"/>
    </row>
    <row r="392" spans="1:59" x14ac:dyDescent="0.4">
      <c r="A392" s="69"/>
      <c r="B392" s="69"/>
      <c r="C392" s="69"/>
      <c r="D392" s="69"/>
      <c r="E392" s="69"/>
      <c r="F392" s="69"/>
      <c r="G392" s="69"/>
      <c r="H392" s="69"/>
      <c r="I392" s="69"/>
      <c r="J392" s="69"/>
      <c r="K392" s="69"/>
      <c r="L392" s="69"/>
      <c r="M392" s="69"/>
      <c r="N392" s="69"/>
      <c r="O392" s="69"/>
      <c r="P392" s="69"/>
      <c r="Q392" s="69"/>
      <c r="R392" s="69"/>
      <c r="S392" s="69"/>
      <c r="T392" s="69"/>
      <c r="U392" s="69"/>
      <c r="V392" s="69"/>
      <c r="W392" s="69"/>
      <c r="X392" s="69"/>
      <c r="Y392" s="69"/>
      <c r="Z392" s="69"/>
      <c r="AA392" s="69"/>
      <c r="AB392" s="69"/>
      <c r="AC392" s="69"/>
      <c r="AD392" s="69"/>
      <c r="AE392" s="69"/>
      <c r="AF392" s="69"/>
      <c r="AG392" s="69"/>
      <c r="AH392" s="69"/>
      <c r="AI392" s="69"/>
      <c r="AJ392" s="69"/>
      <c r="AK392" s="69"/>
      <c r="AL392" s="69"/>
      <c r="AM392" s="70"/>
      <c r="AN392" s="70"/>
      <c r="AO392" s="70"/>
      <c r="AP392" s="70"/>
      <c r="AQ392" s="70"/>
      <c r="AR392" s="70"/>
      <c r="AS392" s="70"/>
      <c r="AT392" s="70"/>
      <c r="AU392" s="70"/>
      <c r="AV392" s="70"/>
      <c r="AW392" s="70"/>
      <c r="AX392" s="70"/>
      <c r="AY392" s="70"/>
      <c r="AZ392" s="70"/>
      <c r="BA392" s="70"/>
      <c r="BB392" s="70"/>
      <c r="BC392" s="70"/>
      <c r="BD392" s="70"/>
      <c r="BE392" s="70"/>
      <c r="BF392" s="70"/>
      <c r="BG392" s="70"/>
    </row>
    <row r="393" spans="1:59" x14ac:dyDescent="0.4">
      <c r="A393" s="69"/>
      <c r="B393" s="69"/>
      <c r="C393" s="69"/>
      <c r="D393" s="69"/>
      <c r="E393" s="69"/>
      <c r="F393" s="69"/>
      <c r="G393" s="69"/>
      <c r="H393" s="69"/>
      <c r="I393" s="69"/>
      <c r="J393" s="69"/>
      <c r="K393" s="69"/>
      <c r="L393" s="69"/>
      <c r="M393" s="69"/>
      <c r="N393" s="69"/>
      <c r="O393" s="69"/>
      <c r="P393" s="69"/>
      <c r="Q393" s="69"/>
      <c r="R393" s="69"/>
      <c r="S393" s="69"/>
      <c r="T393" s="69"/>
      <c r="U393" s="69"/>
      <c r="V393" s="69"/>
      <c r="W393" s="69"/>
      <c r="X393" s="69"/>
      <c r="Y393" s="69"/>
      <c r="Z393" s="69"/>
      <c r="AA393" s="69"/>
      <c r="AB393" s="69"/>
      <c r="AC393" s="69"/>
      <c r="AD393" s="69"/>
      <c r="AE393" s="69"/>
      <c r="AF393" s="69"/>
      <c r="AG393" s="69"/>
      <c r="AH393" s="69"/>
      <c r="AI393" s="69"/>
      <c r="AJ393" s="69"/>
      <c r="AK393" s="69"/>
      <c r="AL393" s="69"/>
      <c r="AM393" s="70"/>
      <c r="AN393" s="70"/>
      <c r="AO393" s="70"/>
      <c r="AP393" s="70"/>
      <c r="AQ393" s="70"/>
      <c r="AR393" s="70"/>
      <c r="AS393" s="70"/>
      <c r="AT393" s="70"/>
      <c r="AU393" s="70"/>
      <c r="AV393" s="70"/>
      <c r="AW393" s="70"/>
      <c r="AX393" s="70"/>
      <c r="AY393" s="70"/>
      <c r="AZ393" s="70"/>
      <c r="BA393" s="70"/>
      <c r="BB393" s="70"/>
      <c r="BC393" s="70"/>
      <c r="BD393" s="70"/>
      <c r="BE393" s="70"/>
      <c r="BF393" s="70"/>
      <c r="BG393" s="70"/>
    </row>
    <row r="394" spans="1:59" x14ac:dyDescent="0.4">
      <c r="A394" s="69"/>
      <c r="B394" s="69"/>
      <c r="C394" s="69"/>
      <c r="D394" s="69"/>
      <c r="E394" s="69"/>
      <c r="F394" s="69"/>
      <c r="G394" s="69"/>
      <c r="H394" s="69"/>
      <c r="I394" s="69"/>
      <c r="J394" s="69"/>
      <c r="K394" s="69"/>
      <c r="L394" s="69"/>
      <c r="M394" s="69"/>
      <c r="N394" s="69"/>
      <c r="O394" s="69"/>
      <c r="P394" s="69"/>
      <c r="Q394" s="69"/>
      <c r="R394" s="69"/>
      <c r="S394" s="69"/>
      <c r="T394" s="69"/>
      <c r="U394" s="69"/>
      <c r="V394" s="69"/>
      <c r="W394" s="69"/>
      <c r="X394" s="69"/>
      <c r="Y394" s="69"/>
      <c r="Z394" s="69"/>
      <c r="AA394" s="69"/>
      <c r="AB394" s="69"/>
      <c r="AC394" s="69"/>
      <c r="AD394" s="69"/>
      <c r="AE394" s="69"/>
      <c r="AF394" s="69"/>
      <c r="AG394" s="69"/>
      <c r="AH394" s="69"/>
      <c r="AI394" s="69"/>
      <c r="AJ394" s="69"/>
      <c r="AK394" s="69"/>
      <c r="AL394" s="69"/>
      <c r="AM394" s="70"/>
      <c r="AN394" s="70"/>
      <c r="AO394" s="70"/>
      <c r="AP394" s="70"/>
      <c r="AQ394" s="70"/>
      <c r="AR394" s="70"/>
      <c r="AS394" s="70"/>
      <c r="AT394" s="70"/>
      <c r="AU394" s="70"/>
      <c r="AV394" s="70"/>
      <c r="AW394" s="70"/>
      <c r="AX394" s="70"/>
      <c r="AY394" s="70"/>
      <c r="AZ394" s="70"/>
      <c r="BA394" s="70"/>
      <c r="BB394" s="70"/>
      <c r="BC394" s="70"/>
      <c r="BD394" s="70"/>
      <c r="BE394" s="70"/>
      <c r="BF394" s="70"/>
      <c r="BG394" s="70"/>
    </row>
    <row r="395" spans="1:59" x14ac:dyDescent="0.4">
      <c r="A395" s="69"/>
      <c r="B395" s="69"/>
      <c r="C395" s="69"/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  <c r="Q395" s="69"/>
      <c r="R395" s="69"/>
      <c r="S395" s="69"/>
      <c r="T395" s="69"/>
      <c r="U395" s="69"/>
      <c r="V395" s="69"/>
      <c r="W395" s="69"/>
      <c r="X395" s="69"/>
      <c r="Y395" s="69"/>
      <c r="Z395" s="69"/>
      <c r="AA395" s="69"/>
      <c r="AB395" s="69"/>
      <c r="AC395" s="69"/>
      <c r="AD395" s="69"/>
      <c r="AE395" s="69"/>
      <c r="AF395" s="69"/>
      <c r="AG395" s="69"/>
      <c r="AH395" s="69"/>
      <c r="AI395" s="69"/>
      <c r="AJ395" s="69"/>
      <c r="AK395" s="69"/>
      <c r="AL395" s="69"/>
      <c r="AM395" s="70"/>
      <c r="AN395" s="70"/>
      <c r="AO395" s="70"/>
      <c r="AP395" s="70"/>
      <c r="AQ395" s="70"/>
      <c r="AR395" s="70"/>
      <c r="AS395" s="70"/>
      <c r="AT395" s="70"/>
      <c r="AU395" s="70"/>
      <c r="AV395" s="70"/>
      <c r="AW395" s="70"/>
      <c r="AX395" s="70"/>
      <c r="AY395" s="70"/>
      <c r="AZ395" s="70"/>
      <c r="BA395" s="70"/>
      <c r="BB395" s="70"/>
      <c r="BC395" s="70"/>
      <c r="BD395" s="70"/>
      <c r="BE395" s="70"/>
      <c r="BF395" s="70"/>
      <c r="BG395" s="70"/>
    </row>
    <row r="396" spans="1:59" x14ac:dyDescent="0.4">
      <c r="A396" s="69"/>
      <c r="B396" s="69"/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69"/>
      <c r="Q396" s="69"/>
      <c r="R396" s="69"/>
      <c r="S396" s="69"/>
      <c r="T396" s="69"/>
      <c r="U396" s="69"/>
      <c r="V396" s="69"/>
      <c r="W396" s="69"/>
      <c r="X396" s="69"/>
      <c r="Y396" s="69"/>
      <c r="Z396" s="69"/>
      <c r="AA396" s="69"/>
      <c r="AB396" s="69"/>
      <c r="AC396" s="69"/>
      <c r="AD396" s="69"/>
      <c r="AE396" s="69"/>
      <c r="AF396" s="69"/>
      <c r="AG396" s="69"/>
      <c r="AH396" s="69"/>
      <c r="AI396" s="69"/>
      <c r="AJ396" s="69"/>
      <c r="AK396" s="69"/>
      <c r="AL396" s="69"/>
      <c r="AM396" s="70"/>
      <c r="AN396" s="70"/>
      <c r="AO396" s="70"/>
      <c r="AP396" s="70"/>
      <c r="AQ396" s="70"/>
      <c r="AR396" s="70"/>
      <c r="AS396" s="70"/>
      <c r="AT396" s="70"/>
      <c r="AU396" s="70"/>
      <c r="AV396" s="70"/>
      <c r="AW396" s="70"/>
      <c r="AX396" s="70"/>
      <c r="AY396" s="70"/>
      <c r="AZ396" s="70"/>
      <c r="BA396" s="70"/>
      <c r="BB396" s="70"/>
      <c r="BC396" s="70"/>
      <c r="BD396" s="70"/>
      <c r="BE396" s="70"/>
      <c r="BF396" s="70"/>
      <c r="BG396" s="70"/>
    </row>
    <row r="397" spans="1:59" x14ac:dyDescent="0.4">
      <c r="A397" s="69"/>
      <c r="B397" s="69"/>
      <c r="C397" s="69"/>
      <c r="D397" s="69"/>
      <c r="E397" s="69"/>
      <c r="F397" s="69"/>
      <c r="G397" s="69"/>
      <c r="H397" s="69"/>
      <c r="I397" s="69"/>
      <c r="J397" s="69"/>
      <c r="K397" s="69"/>
      <c r="L397" s="69"/>
      <c r="M397" s="69"/>
      <c r="N397" s="69"/>
      <c r="O397" s="69"/>
      <c r="P397" s="69"/>
      <c r="Q397" s="69"/>
      <c r="R397" s="69"/>
      <c r="S397" s="69"/>
      <c r="T397" s="69"/>
      <c r="U397" s="69"/>
      <c r="V397" s="69"/>
      <c r="W397" s="69"/>
      <c r="X397" s="69"/>
      <c r="Y397" s="69"/>
      <c r="Z397" s="69"/>
      <c r="AA397" s="69"/>
      <c r="AB397" s="69"/>
      <c r="AC397" s="69"/>
      <c r="AD397" s="69"/>
      <c r="AE397" s="69"/>
      <c r="AF397" s="69"/>
      <c r="AG397" s="69"/>
      <c r="AH397" s="69"/>
      <c r="AI397" s="69"/>
      <c r="AJ397" s="69"/>
      <c r="AK397" s="69"/>
      <c r="AL397" s="69"/>
      <c r="AM397" s="70"/>
      <c r="AN397" s="70"/>
      <c r="AO397" s="70"/>
      <c r="AP397" s="70"/>
      <c r="AQ397" s="70"/>
      <c r="AR397" s="70"/>
      <c r="AS397" s="70"/>
      <c r="AT397" s="70"/>
      <c r="AU397" s="70"/>
      <c r="AV397" s="70"/>
      <c r="AW397" s="70"/>
      <c r="AX397" s="70"/>
      <c r="AY397" s="70"/>
      <c r="AZ397" s="70"/>
      <c r="BA397" s="70"/>
      <c r="BB397" s="70"/>
      <c r="BC397" s="70"/>
      <c r="BD397" s="70"/>
      <c r="BE397" s="70"/>
      <c r="BF397" s="70"/>
      <c r="BG397" s="70"/>
    </row>
    <row r="398" spans="1:59" x14ac:dyDescent="0.4">
      <c r="A398" s="69"/>
      <c r="B398" s="69"/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  <c r="O398" s="69"/>
      <c r="P398" s="69"/>
      <c r="Q398" s="69"/>
      <c r="R398" s="69"/>
      <c r="S398" s="69"/>
      <c r="T398" s="69"/>
      <c r="U398" s="69"/>
      <c r="V398" s="69"/>
      <c r="W398" s="69"/>
      <c r="X398" s="69"/>
      <c r="Y398" s="69"/>
      <c r="Z398" s="69"/>
      <c r="AA398" s="69"/>
      <c r="AB398" s="69"/>
      <c r="AC398" s="69"/>
      <c r="AD398" s="69"/>
      <c r="AE398" s="69"/>
      <c r="AF398" s="69"/>
      <c r="AG398" s="69"/>
      <c r="AH398" s="69"/>
      <c r="AI398" s="69"/>
      <c r="AJ398" s="69"/>
      <c r="AK398" s="69"/>
      <c r="AL398" s="69"/>
      <c r="AM398" s="70"/>
      <c r="AN398" s="70"/>
      <c r="AO398" s="70"/>
      <c r="AP398" s="70"/>
      <c r="AQ398" s="70"/>
      <c r="AR398" s="70"/>
      <c r="AS398" s="70"/>
      <c r="AT398" s="70"/>
      <c r="AU398" s="70"/>
      <c r="AV398" s="70"/>
      <c r="AW398" s="70"/>
      <c r="AX398" s="70"/>
      <c r="AY398" s="70"/>
      <c r="AZ398" s="70"/>
      <c r="BA398" s="70"/>
      <c r="BB398" s="70"/>
      <c r="BC398" s="70"/>
      <c r="BD398" s="70"/>
      <c r="BE398" s="70"/>
      <c r="BF398" s="70"/>
      <c r="BG398" s="70"/>
    </row>
    <row r="399" spans="1:59" x14ac:dyDescent="0.4">
      <c r="A399" s="69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70"/>
      <c r="AN399" s="70"/>
      <c r="AO399" s="70"/>
      <c r="AP399" s="70"/>
      <c r="AQ399" s="70"/>
      <c r="AR399" s="70"/>
      <c r="AS399" s="70"/>
      <c r="AT399" s="70"/>
      <c r="AU399" s="70"/>
      <c r="AV399" s="70"/>
      <c r="AW399" s="70"/>
      <c r="AX399" s="70"/>
      <c r="AY399" s="70"/>
      <c r="AZ399" s="70"/>
      <c r="BA399" s="70"/>
      <c r="BB399" s="70"/>
      <c r="BC399" s="70"/>
      <c r="BD399" s="70"/>
      <c r="BE399" s="70"/>
      <c r="BF399" s="70"/>
      <c r="BG399" s="70"/>
    </row>
    <row r="400" spans="1:59" x14ac:dyDescent="0.4">
      <c r="A400" s="69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70"/>
      <c r="AN400" s="70"/>
      <c r="AO400" s="70"/>
      <c r="AP400" s="70"/>
      <c r="AQ400" s="70"/>
      <c r="AR400" s="70"/>
      <c r="AS400" s="70"/>
      <c r="AT400" s="70"/>
      <c r="AU400" s="70"/>
      <c r="AV400" s="70"/>
      <c r="AW400" s="70"/>
      <c r="AX400" s="70"/>
      <c r="AY400" s="70"/>
      <c r="AZ400" s="70"/>
      <c r="BA400" s="70"/>
      <c r="BB400" s="70"/>
      <c r="BC400" s="70"/>
      <c r="BD400" s="70"/>
      <c r="BE400" s="70"/>
      <c r="BF400" s="70"/>
      <c r="BG400" s="70"/>
    </row>
    <row r="401" spans="1:59" x14ac:dyDescent="0.4">
      <c r="A401" s="69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70"/>
      <c r="AN401" s="70"/>
      <c r="AO401" s="70"/>
      <c r="AP401" s="70"/>
      <c r="AQ401" s="70"/>
      <c r="AR401" s="70"/>
      <c r="AS401" s="70"/>
      <c r="AT401" s="70"/>
      <c r="AU401" s="70"/>
      <c r="AV401" s="70"/>
      <c r="AW401" s="70"/>
      <c r="AX401" s="70"/>
      <c r="AY401" s="70"/>
      <c r="AZ401" s="70"/>
      <c r="BA401" s="70"/>
      <c r="BB401" s="70"/>
      <c r="BC401" s="70"/>
      <c r="BD401" s="70"/>
      <c r="BE401" s="70"/>
      <c r="BF401" s="70"/>
      <c r="BG401" s="70"/>
    </row>
    <row r="402" spans="1:59" x14ac:dyDescent="0.4">
      <c r="A402" s="69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70"/>
      <c r="AN402" s="70"/>
      <c r="AO402" s="70"/>
      <c r="AP402" s="70"/>
      <c r="AQ402" s="70"/>
      <c r="AR402" s="70"/>
      <c r="AS402" s="70"/>
      <c r="AT402" s="70"/>
      <c r="AU402" s="70"/>
      <c r="AV402" s="70"/>
      <c r="AW402" s="70"/>
      <c r="AX402" s="70"/>
      <c r="AY402" s="70"/>
      <c r="AZ402" s="70"/>
      <c r="BA402" s="70"/>
      <c r="BB402" s="70"/>
      <c r="BC402" s="70"/>
      <c r="BD402" s="70"/>
      <c r="BE402" s="70"/>
      <c r="BF402" s="70"/>
      <c r="BG402" s="70"/>
    </row>
    <row r="403" spans="1:59" x14ac:dyDescent="0.4">
      <c r="A403" s="69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70"/>
      <c r="AN403" s="70"/>
      <c r="AO403" s="70"/>
      <c r="AP403" s="70"/>
      <c r="AQ403" s="70"/>
      <c r="AR403" s="70"/>
      <c r="AS403" s="70"/>
      <c r="AT403" s="70"/>
      <c r="AU403" s="70"/>
      <c r="AV403" s="70"/>
      <c r="AW403" s="70"/>
      <c r="AX403" s="70"/>
      <c r="AY403" s="70"/>
      <c r="AZ403" s="70"/>
      <c r="BA403" s="70"/>
      <c r="BB403" s="70"/>
      <c r="BC403" s="70"/>
      <c r="BD403" s="70"/>
      <c r="BE403" s="70"/>
      <c r="BF403" s="70"/>
      <c r="BG403" s="70"/>
    </row>
    <row r="404" spans="1:59" x14ac:dyDescent="0.4">
      <c r="A404" s="69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70"/>
      <c r="AN404" s="70"/>
      <c r="AO404" s="70"/>
      <c r="AP404" s="70"/>
      <c r="AQ404" s="70"/>
      <c r="AR404" s="70"/>
      <c r="AS404" s="70"/>
      <c r="AT404" s="70"/>
      <c r="AU404" s="70"/>
      <c r="AV404" s="70"/>
      <c r="AW404" s="70"/>
      <c r="AX404" s="70"/>
      <c r="AY404" s="70"/>
      <c r="AZ404" s="70"/>
      <c r="BA404" s="70"/>
      <c r="BB404" s="70"/>
      <c r="BC404" s="70"/>
      <c r="BD404" s="70"/>
      <c r="BE404" s="70"/>
      <c r="BF404" s="70"/>
      <c r="BG404" s="70"/>
    </row>
    <row r="405" spans="1:59" x14ac:dyDescent="0.4">
      <c r="A405" s="69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70"/>
      <c r="AN405" s="70"/>
      <c r="AO405" s="70"/>
      <c r="AP405" s="70"/>
      <c r="AQ405" s="70"/>
      <c r="AR405" s="70"/>
      <c r="AS405" s="70"/>
      <c r="AT405" s="70"/>
      <c r="AU405" s="70"/>
      <c r="AV405" s="70"/>
      <c r="AW405" s="70"/>
      <c r="AX405" s="70"/>
      <c r="AY405" s="70"/>
      <c r="AZ405" s="70"/>
      <c r="BA405" s="70"/>
      <c r="BB405" s="70"/>
      <c r="BC405" s="70"/>
      <c r="BD405" s="70"/>
      <c r="BE405" s="70"/>
      <c r="BF405" s="70"/>
      <c r="BG405" s="70"/>
    </row>
    <row r="406" spans="1:59" x14ac:dyDescent="0.4">
      <c r="A406" s="69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70"/>
      <c r="AN406" s="70"/>
      <c r="AO406" s="70"/>
      <c r="AP406" s="70"/>
      <c r="AQ406" s="70"/>
      <c r="AR406" s="70"/>
      <c r="AS406" s="70"/>
      <c r="AT406" s="70"/>
      <c r="AU406" s="70"/>
      <c r="AV406" s="70"/>
      <c r="AW406" s="70"/>
      <c r="AX406" s="70"/>
      <c r="AY406" s="70"/>
      <c r="AZ406" s="70"/>
      <c r="BA406" s="70"/>
      <c r="BB406" s="70"/>
      <c r="BC406" s="70"/>
      <c r="BD406" s="70"/>
      <c r="BE406" s="70"/>
      <c r="BF406" s="70"/>
      <c r="BG406" s="70"/>
    </row>
    <row r="407" spans="1:59" x14ac:dyDescent="0.4">
      <c r="A407" s="69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70"/>
      <c r="AN407" s="70"/>
      <c r="AO407" s="70"/>
      <c r="AP407" s="70"/>
      <c r="AQ407" s="70"/>
      <c r="AR407" s="70"/>
      <c r="AS407" s="70"/>
      <c r="AT407" s="70"/>
      <c r="AU407" s="70"/>
      <c r="AV407" s="70"/>
      <c r="AW407" s="70"/>
      <c r="AX407" s="70"/>
      <c r="AY407" s="70"/>
      <c r="AZ407" s="70"/>
      <c r="BA407" s="70"/>
      <c r="BB407" s="70"/>
      <c r="BC407" s="70"/>
      <c r="BD407" s="70"/>
      <c r="BE407" s="70"/>
      <c r="BF407" s="70"/>
      <c r="BG407" s="70"/>
    </row>
    <row r="408" spans="1:59" x14ac:dyDescent="0.4">
      <c r="A408" s="69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70"/>
      <c r="AN408" s="70"/>
      <c r="AO408" s="70"/>
      <c r="AP408" s="70"/>
      <c r="AQ408" s="70"/>
      <c r="AR408" s="70"/>
      <c r="AS408" s="70"/>
      <c r="AT408" s="70"/>
      <c r="AU408" s="70"/>
      <c r="AV408" s="70"/>
      <c r="AW408" s="70"/>
      <c r="AX408" s="70"/>
      <c r="AY408" s="70"/>
      <c r="AZ408" s="70"/>
      <c r="BA408" s="70"/>
      <c r="BB408" s="70"/>
      <c r="BC408" s="70"/>
      <c r="BD408" s="70"/>
      <c r="BE408" s="70"/>
      <c r="BF408" s="70"/>
      <c r="BG408" s="70"/>
    </row>
    <row r="409" spans="1:59" x14ac:dyDescent="0.4">
      <c r="A409" s="69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70"/>
      <c r="AN409" s="70"/>
      <c r="AO409" s="70"/>
      <c r="AP409" s="70"/>
      <c r="AQ409" s="70"/>
      <c r="AR409" s="70"/>
      <c r="AS409" s="70"/>
      <c r="AT409" s="70"/>
      <c r="AU409" s="70"/>
      <c r="AV409" s="70"/>
      <c r="AW409" s="70"/>
      <c r="AX409" s="70"/>
      <c r="AY409" s="70"/>
      <c r="AZ409" s="70"/>
      <c r="BA409" s="70"/>
      <c r="BB409" s="70"/>
      <c r="BC409" s="70"/>
      <c r="BD409" s="70"/>
      <c r="BE409" s="70"/>
      <c r="BF409" s="70"/>
      <c r="BG409" s="70"/>
    </row>
    <row r="410" spans="1:59" x14ac:dyDescent="0.4">
      <c r="A410" s="69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70"/>
      <c r="AN410" s="70"/>
      <c r="AO410" s="70"/>
      <c r="AP410" s="70"/>
      <c r="AQ410" s="70"/>
      <c r="AR410" s="70"/>
      <c r="AS410" s="70"/>
      <c r="AT410" s="70"/>
      <c r="AU410" s="70"/>
      <c r="AV410" s="70"/>
      <c r="AW410" s="70"/>
      <c r="AX410" s="70"/>
      <c r="AY410" s="70"/>
      <c r="AZ410" s="70"/>
      <c r="BA410" s="70"/>
      <c r="BB410" s="70"/>
      <c r="BC410" s="70"/>
      <c r="BD410" s="70"/>
      <c r="BE410" s="70"/>
      <c r="BF410" s="70"/>
      <c r="BG410" s="70"/>
    </row>
    <row r="411" spans="1:59" x14ac:dyDescent="0.4">
      <c r="A411" s="69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70"/>
      <c r="AN411" s="70"/>
      <c r="AO411" s="70"/>
      <c r="AP411" s="70"/>
      <c r="AQ411" s="70"/>
      <c r="AR411" s="70"/>
      <c r="AS411" s="70"/>
      <c r="AT411" s="70"/>
      <c r="AU411" s="70"/>
      <c r="AV411" s="70"/>
      <c r="AW411" s="70"/>
      <c r="AX411" s="70"/>
      <c r="AY411" s="70"/>
      <c r="AZ411" s="70"/>
      <c r="BA411" s="70"/>
      <c r="BB411" s="70"/>
      <c r="BC411" s="70"/>
      <c r="BD411" s="70"/>
      <c r="BE411" s="70"/>
      <c r="BF411" s="70"/>
      <c r="BG411" s="70"/>
    </row>
    <row r="412" spans="1:59" x14ac:dyDescent="0.4">
      <c r="A412" s="69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70"/>
      <c r="AN412" s="70"/>
      <c r="AO412" s="70"/>
      <c r="AP412" s="70"/>
      <c r="AQ412" s="70"/>
      <c r="AR412" s="70"/>
      <c r="AS412" s="70"/>
      <c r="AT412" s="70"/>
      <c r="AU412" s="70"/>
      <c r="AV412" s="70"/>
      <c r="AW412" s="70"/>
      <c r="AX412" s="70"/>
      <c r="AY412" s="70"/>
      <c r="AZ412" s="70"/>
      <c r="BA412" s="70"/>
      <c r="BB412" s="70"/>
      <c r="BC412" s="70"/>
      <c r="BD412" s="70"/>
      <c r="BE412" s="70"/>
      <c r="BF412" s="70"/>
      <c r="BG412" s="70"/>
    </row>
    <row r="413" spans="1:59" x14ac:dyDescent="0.4">
      <c r="A413" s="69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70"/>
      <c r="AN413" s="70"/>
      <c r="AO413" s="70"/>
      <c r="AP413" s="70"/>
      <c r="AQ413" s="70"/>
      <c r="AR413" s="70"/>
      <c r="AS413" s="70"/>
      <c r="AT413" s="70"/>
      <c r="AU413" s="70"/>
      <c r="AV413" s="70"/>
      <c r="AW413" s="70"/>
      <c r="AX413" s="70"/>
      <c r="AY413" s="70"/>
      <c r="AZ413" s="70"/>
      <c r="BA413" s="70"/>
      <c r="BB413" s="70"/>
      <c r="BC413" s="70"/>
      <c r="BD413" s="70"/>
      <c r="BE413" s="70"/>
      <c r="BF413" s="70"/>
      <c r="BG413" s="70"/>
    </row>
    <row r="414" spans="1:59" x14ac:dyDescent="0.4">
      <c r="A414" s="69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70"/>
      <c r="AN414" s="70"/>
      <c r="AO414" s="70"/>
      <c r="AP414" s="70"/>
      <c r="AQ414" s="70"/>
      <c r="AR414" s="70"/>
      <c r="AS414" s="70"/>
      <c r="AT414" s="70"/>
      <c r="AU414" s="70"/>
      <c r="AV414" s="70"/>
      <c r="AW414" s="70"/>
      <c r="AX414" s="70"/>
      <c r="AY414" s="70"/>
      <c r="AZ414" s="70"/>
      <c r="BA414" s="70"/>
      <c r="BB414" s="70"/>
      <c r="BC414" s="70"/>
      <c r="BD414" s="70"/>
      <c r="BE414" s="70"/>
      <c r="BF414" s="70"/>
      <c r="BG414" s="70"/>
    </row>
    <row r="415" spans="1:59" x14ac:dyDescent="0.4">
      <c r="A415" s="69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70"/>
      <c r="AN415" s="70"/>
      <c r="AO415" s="70"/>
      <c r="AP415" s="70"/>
      <c r="AQ415" s="70"/>
      <c r="AR415" s="70"/>
      <c r="AS415" s="70"/>
      <c r="AT415" s="70"/>
      <c r="AU415" s="70"/>
      <c r="AV415" s="70"/>
      <c r="AW415" s="70"/>
      <c r="AX415" s="70"/>
      <c r="AY415" s="70"/>
      <c r="AZ415" s="70"/>
      <c r="BA415" s="70"/>
      <c r="BB415" s="70"/>
      <c r="BC415" s="70"/>
      <c r="BD415" s="70"/>
      <c r="BE415" s="70"/>
      <c r="BF415" s="70"/>
      <c r="BG415" s="70"/>
    </row>
    <row r="416" spans="1:59" x14ac:dyDescent="0.4">
      <c r="A416" s="69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70"/>
      <c r="AN416" s="70"/>
      <c r="AO416" s="70"/>
      <c r="AP416" s="70"/>
      <c r="AQ416" s="70"/>
      <c r="AR416" s="70"/>
      <c r="AS416" s="70"/>
      <c r="AT416" s="70"/>
      <c r="AU416" s="70"/>
      <c r="AV416" s="70"/>
      <c r="AW416" s="70"/>
      <c r="AX416" s="70"/>
      <c r="AY416" s="70"/>
      <c r="AZ416" s="70"/>
      <c r="BA416" s="70"/>
      <c r="BB416" s="70"/>
      <c r="BC416" s="70"/>
      <c r="BD416" s="70"/>
      <c r="BE416" s="70"/>
      <c r="BF416" s="70"/>
      <c r="BG416" s="70"/>
    </row>
    <row r="417" spans="1:59" x14ac:dyDescent="0.4">
      <c r="A417" s="69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70"/>
      <c r="AN417" s="70"/>
      <c r="AO417" s="70"/>
      <c r="AP417" s="70"/>
      <c r="AQ417" s="70"/>
      <c r="AR417" s="70"/>
      <c r="AS417" s="70"/>
      <c r="AT417" s="70"/>
      <c r="AU417" s="70"/>
      <c r="AV417" s="70"/>
      <c r="AW417" s="70"/>
      <c r="AX417" s="70"/>
      <c r="AY417" s="70"/>
      <c r="AZ417" s="70"/>
      <c r="BA417" s="70"/>
      <c r="BB417" s="70"/>
      <c r="BC417" s="70"/>
      <c r="BD417" s="70"/>
      <c r="BE417" s="70"/>
      <c r="BF417" s="70"/>
      <c r="BG417" s="70"/>
    </row>
    <row r="418" spans="1:59" x14ac:dyDescent="0.4">
      <c r="A418" s="69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70"/>
      <c r="AN418" s="70"/>
      <c r="AO418" s="70"/>
      <c r="AP418" s="70"/>
      <c r="AQ418" s="70"/>
      <c r="AR418" s="70"/>
      <c r="AS418" s="70"/>
      <c r="AT418" s="70"/>
      <c r="AU418" s="70"/>
      <c r="AV418" s="70"/>
      <c r="AW418" s="70"/>
      <c r="AX418" s="70"/>
      <c r="AY418" s="70"/>
      <c r="AZ418" s="70"/>
      <c r="BA418" s="70"/>
      <c r="BB418" s="70"/>
      <c r="BC418" s="70"/>
      <c r="BD418" s="70"/>
      <c r="BE418" s="70"/>
      <c r="BF418" s="70"/>
      <c r="BG418" s="70"/>
    </row>
    <row r="419" spans="1:59" x14ac:dyDescent="0.4">
      <c r="A419" s="69"/>
      <c r="B419" s="69"/>
      <c r="C419" s="69"/>
      <c r="D419" s="69"/>
      <c r="E419" s="69"/>
      <c r="F419" s="69"/>
      <c r="G419" s="69"/>
      <c r="H419" s="69"/>
      <c r="I419" s="69"/>
      <c r="J419" s="69"/>
      <c r="K419" s="69"/>
      <c r="L419" s="69"/>
      <c r="M419" s="69"/>
      <c r="N419" s="69"/>
      <c r="O419" s="69"/>
      <c r="P419" s="69"/>
      <c r="Q419" s="69"/>
      <c r="R419" s="69"/>
      <c r="S419" s="69"/>
      <c r="T419" s="69"/>
      <c r="U419" s="69"/>
      <c r="V419" s="69"/>
      <c r="W419" s="69"/>
      <c r="X419" s="69"/>
      <c r="Y419" s="69"/>
      <c r="Z419" s="69"/>
      <c r="AA419" s="69"/>
      <c r="AB419" s="69"/>
      <c r="AC419" s="69"/>
      <c r="AD419" s="69"/>
      <c r="AE419" s="69"/>
      <c r="AF419" s="69"/>
      <c r="AG419" s="69"/>
      <c r="AH419" s="69"/>
      <c r="AI419" s="69"/>
      <c r="AJ419" s="69"/>
      <c r="AK419" s="69"/>
      <c r="AL419" s="69"/>
      <c r="AM419" s="70"/>
      <c r="AN419" s="70"/>
      <c r="AO419" s="70"/>
      <c r="AP419" s="70"/>
      <c r="AQ419" s="70"/>
      <c r="AR419" s="70"/>
      <c r="AS419" s="70"/>
      <c r="AT419" s="70"/>
      <c r="AU419" s="70"/>
      <c r="AV419" s="70"/>
      <c r="AW419" s="70"/>
      <c r="AX419" s="70"/>
      <c r="AY419" s="70"/>
      <c r="AZ419" s="70"/>
      <c r="BA419" s="70"/>
      <c r="BB419" s="70"/>
      <c r="BC419" s="70"/>
      <c r="BD419" s="70"/>
      <c r="BE419" s="70"/>
      <c r="BF419" s="70"/>
      <c r="BG419" s="70"/>
    </row>
    <row r="420" spans="1:59" x14ac:dyDescent="0.4">
      <c r="A420" s="69"/>
      <c r="B420" s="69"/>
      <c r="C420" s="69"/>
      <c r="D420" s="69"/>
      <c r="E420" s="69"/>
      <c r="F420" s="69"/>
      <c r="G420" s="69"/>
      <c r="H420" s="69"/>
      <c r="I420" s="69"/>
      <c r="J420" s="69"/>
      <c r="K420" s="69"/>
      <c r="L420" s="69"/>
      <c r="M420" s="69"/>
      <c r="N420" s="69"/>
      <c r="O420" s="69"/>
      <c r="P420" s="69"/>
      <c r="Q420" s="69"/>
      <c r="R420" s="69"/>
      <c r="S420" s="69"/>
      <c r="T420" s="69"/>
      <c r="U420" s="69"/>
      <c r="V420" s="69"/>
      <c r="W420" s="69"/>
      <c r="X420" s="69"/>
      <c r="Y420" s="69"/>
      <c r="Z420" s="69"/>
      <c r="AA420" s="69"/>
      <c r="AB420" s="69"/>
      <c r="AC420" s="69"/>
      <c r="AD420" s="69"/>
      <c r="AE420" s="69"/>
      <c r="AF420" s="69"/>
      <c r="AG420" s="69"/>
      <c r="AH420" s="69"/>
      <c r="AI420" s="69"/>
      <c r="AJ420" s="69"/>
      <c r="AK420" s="69"/>
      <c r="AL420" s="69"/>
      <c r="AM420" s="70"/>
      <c r="AN420" s="70"/>
      <c r="AO420" s="70"/>
      <c r="AP420" s="70"/>
      <c r="AQ420" s="70"/>
      <c r="AR420" s="70"/>
      <c r="AS420" s="70"/>
      <c r="AT420" s="70"/>
      <c r="AU420" s="70"/>
      <c r="AV420" s="70"/>
      <c r="AW420" s="70"/>
      <c r="AX420" s="70"/>
      <c r="AY420" s="70"/>
      <c r="AZ420" s="70"/>
      <c r="BA420" s="70"/>
      <c r="BB420" s="70"/>
      <c r="BC420" s="70"/>
      <c r="BD420" s="70"/>
      <c r="BE420" s="70"/>
      <c r="BF420" s="70"/>
      <c r="BG420" s="70"/>
    </row>
    <row r="421" spans="1:59" x14ac:dyDescent="0.4">
      <c r="A421" s="69"/>
      <c r="B421" s="69"/>
      <c r="C421" s="69"/>
      <c r="D421" s="69"/>
      <c r="E421" s="69"/>
      <c r="F421" s="69"/>
      <c r="G421" s="69"/>
      <c r="H421" s="69"/>
      <c r="I421" s="69"/>
      <c r="J421" s="69"/>
      <c r="K421" s="69"/>
      <c r="L421" s="69"/>
      <c r="M421" s="69"/>
      <c r="N421" s="69"/>
      <c r="O421" s="69"/>
      <c r="P421" s="69"/>
      <c r="Q421" s="69"/>
      <c r="R421" s="69"/>
      <c r="S421" s="69"/>
      <c r="T421" s="69"/>
      <c r="U421" s="69"/>
      <c r="V421" s="69"/>
      <c r="W421" s="69"/>
      <c r="X421" s="69"/>
      <c r="Y421" s="69"/>
      <c r="Z421" s="69"/>
      <c r="AA421" s="69"/>
      <c r="AB421" s="69"/>
      <c r="AC421" s="69"/>
      <c r="AD421" s="69"/>
      <c r="AE421" s="69"/>
      <c r="AF421" s="69"/>
      <c r="AG421" s="69"/>
      <c r="AH421" s="69"/>
      <c r="AI421" s="69"/>
      <c r="AJ421" s="69"/>
      <c r="AK421" s="69"/>
      <c r="AL421" s="69"/>
      <c r="AM421" s="70"/>
      <c r="AN421" s="70"/>
      <c r="AO421" s="70"/>
      <c r="AP421" s="70"/>
      <c r="AQ421" s="70"/>
      <c r="AR421" s="70"/>
      <c r="AS421" s="70"/>
      <c r="AT421" s="70"/>
      <c r="AU421" s="70"/>
      <c r="AV421" s="70"/>
      <c r="AW421" s="70"/>
      <c r="AX421" s="70"/>
      <c r="AY421" s="70"/>
      <c r="AZ421" s="70"/>
      <c r="BA421" s="70"/>
      <c r="BB421" s="70"/>
      <c r="BC421" s="70"/>
      <c r="BD421" s="70"/>
      <c r="BE421" s="70"/>
      <c r="BF421" s="70"/>
      <c r="BG421" s="70"/>
    </row>
    <row r="422" spans="1:59" x14ac:dyDescent="0.4">
      <c r="A422" s="69"/>
      <c r="B422" s="69"/>
      <c r="C422" s="69"/>
      <c r="D422" s="69"/>
      <c r="E422" s="69"/>
      <c r="F422" s="69"/>
      <c r="G422" s="69"/>
      <c r="H422" s="69"/>
      <c r="I422" s="69"/>
      <c r="J422" s="69"/>
      <c r="K422" s="69"/>
      <c r="L422" s="69"/>
      <c r="M422" s="69"/>
      <c r="N422" s="69"/>
      <c r="O422" s="69"/>
      <c r="P422" s="69"/>
      <c r="Q422" s="69"/>
      <c r="R422" s="69"/>
      <c r="S422" s="69"/>
      <c r="T422" s="69"/>
      <c r="U422" s="69"/>
      <c r="V422" s="69"/>
      <c r="W422" s="69"/>
      <c r="X422" s="69"/>
      <c r="Y422" s="69"/>
      <c r="Z422" s="69"/>
      <c r="AA422" s="69"/>
      <c r="AB422" s="69"/>
      <c r="AC422" s="69"/>
      <c r="AD422" s="69"/>
      <c r="AE422" s="69"/>
      <c r="AF422" s="69"/>
      <c r="AG422" s="69"/>
      <c r="AH422" s="69"/>
      <c r="AI422" s="69"/>
      <c r="AJ422" s="69"/>
      <c r="AK422" s="69"/>
      <c r="AL422" s="69"/>
      <c r="AM422" s="70"/>
      <c r="AN422" s="70"/>
      <c r="AO422" s="70"/>
      <c r="AP422" s="70"/>
      <c r="AQ422" s="70"/>
      <c r="AR422" s="70"/>
      <c r="AS422" s="70"/>
      <c r="AT422" s="70"/>
      <c r="AU422" s="70"/>
      <c r="AV422" s="70"/>
      <c r="AW422" s="70"/>
      <c r="AX422" s="70"/>
      <c r="AY422" s="70"/>
      <c r="AZ422" s="70"/>
      <c r="BA422" s="70"/>
      <c r="BB422" s="70"/>
      <c r="BC422" s="70"/>
      <c r="BD422" s="70"/>
      <c r="BE422" s="70"/>
      <c r="BF422" s="70"/>
      <c r="BG422" s="70"/>
    </row>
    <row r="423" spans="1:59" x14ac:dyDescent="0.4">
      <c r="A423" s="69"/>
      <c r="B423" s="69"/>
      <c r="C423" s="69"/>
      <c r="D423" s="69"/>
      <c r="E423" s="69"/>
      <c r="F423" s="69"/>
      <c r="G423" s="69"/>
      <c r="H423" s="69"/>
      <c r="I423" s="69"/>
      <c r="J423" s="69"/>
      <c r="K423" s="69"/>
      <c r="L423" s="69"/>
      <c r="M423" s="69"/>
      <c r="N423" s="69"/>
      <c r="O423" s="69"/>
      <c r="P423" s="69"/>
      <c r="Q423" s="69"/>
      <c r="R423" s="69"/>
      <c r="S423" s="69"/>
      <c r="T423" s="69"/>
      <c r="U423" s="69"/>
      <c r="V423" s="69"/>
      <c r="W423" s="69"/>
      <c r="X423" s="69"/>
      <c r="Y423" s="69"/>
      <c r="Z423" s="69"/>
      <c r="AA423" s="69"/>
      <c r="AB423" s="69"/>
      <c r="AC423" s="69"/>
      <c r="AD423" s="69"/>
      <c r="AE423" s="69"/>
      <c r="AF423" s="69"/>
      <c r="AG423" s="69"/>
      <c r="AH423" s="69"/>
      <c r="AI423" s="69"/>
      <c r="AJ423" s="69"/>
      <c r="AK423" s="69"/>
      <c r="AL423" s="69"/>
      <c r="AM423" s="70"/>
      <c r="AN423" s="70"/>
      <c r="AO423" s="70"/>
      <c r="AP423" s="70"/>
      <c r="AQ423" s="70"/>
      <c r="AR423" s="70"/>
      <c r="AS423" s="70"/>
      <c r="AT423" s="70"/>
      <c r="AU423" s="70"/>
      <c r="AV423" s="70"/>
      <c r="AW423" s="70"/>
      <c r="AX423" s="70"/>
      <c r="AY423" s="70"/>
      <c r="AZ423" s="70"/>
      <c r="BA423" s="70"/>
      <c r="BB423" s="70"/>
      <c r="BC423" s="70"/>
      <c r="BD423" s="70"/>
      <c r="BE423" s="70"/>
      <c r="BF423" s="70"/>
      <c r="BG423" s="70"/>
    </row>
    <row r="424" spans="1:59" x14ac:dyDescent="0.4">
      <c r="A424" s="69"/>
      <c r="B424" s="69"/>
      <c r="C424" s="69"/>
      <c r="D424" s="69"/>
      <c r="E424" s="69"/>
      <c r="F424" s="69"/>
      <c r="G424" s="69"/>
      <c r="H424" s="69"/>
      <c r="I424" s="69"/>
      <c r="J424" s="69"/>
      <c r="K424" s="69"/>
      <c r="L424" s="69"/>
      <c r="M424" s="69"/>
      <c r="N424" s="69"/>
      <c r="O424" s="69"/>
      <c r="P424" s="69"/>
      <c r="Q424" s="69"/>
      <c r="R424" s="69"/>
      <c r="S424" s="69"/>
      <c r="T424" s="69"/>
      <c r="U424" s="69"/>
      <c r="V424" s="69"/>
      <c r="W424" s="69"/>
      <c r="X424" s="69"/>
      <c r="Y424" s="69"/>
      <c r="Z424" s="69"/>
      <c r="AA424" s="69"/>
      <c r="AB424" s="69"/>
      <c r="AC424" s="69"/>
      <c r="AD424" s="69"/>
      <c r="AE424" s="69"/>
      <c r="AF424" s="69"/>
      <c r="AG424" s="69"/>
      <c r="AH424" s="69"/>
      <c r="AI424" s="69"/>
      <c r="AJ424" s="69"/>
      <c r="AK424" s="69"/>
      <c r="AL424" s="69"/>
      <c r="AM424" s="70"/>
      <c r="AN424" s="70"/>
      <c r="AO424" s="70"/>
      <c r="AP424" s="70"/>
      <c r="AQ424" s="70"/>
      <c r="AR424" s="70"/>
      <c r="AS424" s="70"/>
      <c r="AT424" s="70"/>
      <c r="AU424" s="70"/>
      <c r="AV424" s="70"/>
      <c r="AW424" s="70"/>
      <c r="AX424" s="70"/>
      <c r="AY424" s="70"/>
      <c r="AZ424" s="70"/>
      <c r="BA424" s="70"/>
      <c r="BB424" s="70"/>
      <c r="BC424" s="70"/>
      <c r="BD424" s="70"/>
      <c r="BE424" s="70"/>
      <c r="BF424" s="70"/>
      <c r="BG424" s="70"/>
    </row>
    <row r="425" spans="1:59" x14ac:dyDescent="0.4">
      <c r="A425" s="69"/>
      <c r="B425" s="69"/>
      <c r="C425" s="69"/>
      <c r="D425" s="69"/>
      <c r="E425" s="69"/>
      <c r="F425" s="69"/>
      <c r="G425" s="69"/>
      <c r="H425" s="69"/>
      <c r="I425" s="69"/>
      <c r="J425" s="69"/>
      <c r="K425" s="69"/>
      <c r="L425" s="69"/>
      <c r="M425" s="69"/>
      <c r="N425" s="69"/>
      <c r="O425" s="69"/>
      <c r="P425" s="69"/>
      <c r="Q425" s="69"/>
      <c r="R425" s="69"/>
      <c r="S425" s="69"/>
      <c r="T425" s="69"/>
      <c r="U425" s="69"/>
      <c r="V425" s="69"/>
      <c r="W425" s="69"/>
      <c r="X425" s="69"/>
      <c r="Y425" s="69"/>
      <c r="Z425" s="69"/>
      <c r="AA425" s="69"/>
      <c r="AB425" s="69"/>
      <c r="AC425" s="69"/>
      <c r="AD425" s="69"/>
      <c r="AE425" s="69"/>
      <c r="AF425" s="69"/>
      <c r="AG425" s="69"/>
      <c r="AH425" s="69"/>
      <c r="AI425" s="69"/>
      <c r="AJ425" s="69"/>
      <c r="AK425" s="69"/>
      <c r="AL425" s="69"/>
      <c r="AM425" s="70"/>
      <c r="AN425" s="70"/>
      <c r="AO425" s="70"/>
      <c r="AP425" s="70"/>
      <c r="AQ425" s="70"/>
      <c r="AR425" s="70"/>
      <c r="AS425" s="70"/>
      <c r="AT425" s="70"/>
      <c r="AU425" s="70"/>
      <c r="AV425" s="70"/>
      <c r="AW425" s="70"/>
      <c r="AX425" s="70"/>
      <c r="AY425" s="70"/>
      <c r="AZ425" s="70"/>
      <c r="BA425" s="70"/>
      <c r="BB425" s="70"/>
      <c r="BC425" s="70"/>
      <c r="BD425" s="70"/>
      <c r="BE425" s="70"/>
      <c r="BF425" s="70"/>
      <c r="BG425" s="70"/>
    </row>
    <row r="426" spans="1:59" x14ac:dyDescent="0.4">
      <c r="A426" s="69"/>
      <c r="B426" s="69"/>
      <c r="C426" s="69"/>
      <c r="D426" s="69"/>
      <c r="E426" s="69"/>
      <c r="F426" s="69"/>
      <c r="G426" s="69"/>
      <c r="H426" s="69"/>
      <c r="I426" s="69"/>
      <c r="J426" s="69"/>
      <c r="K426" s="69"/>
      <c r="L426" s="69"/>
      <c r="M426" s="69"/>
      <c r="N426" s="69"/>
      <c r="O426" s="69"/>
      <c r="P426" s="69"/>
      <c r="Q426" s="69"/>
      <c r="R426" s="69"/>
      <c r="S426" s="69"/>
      <c r="T426" s="69"/>
      <c r="U426" s="69"/>
      <c r="V426" s="69"/>
      <c r="W426" s="69"/>
      <c r="X426" s="69"/>
      <c r="Y426" s="69"/>
      <c r="Z426" s="69"/>
      <c r="AA426" s="69"/>
      <c r="AB426" s="69"/>
      <c r="AC426" s="69"/>
      <c r="AD426" s="69"/>
      <c r="AE426" s="69"/>
      <c r="AF426" s="69"/>
      <c r="AG426" s="69"/>
      <c r="AH426" s="69"/>
      <c r="AI426" s="69"/>
      <c r="AJ426" s="69"/>
      <c r="AK426" s="69"/>
      <c r="AL426" s="69"/>
      <c r="AM426" s="70"/>
      <c r="AN426" s="70"/>
      <c r="AO426" s="70"/>
      <c r="AP426" s="70"/>
      <c r="AQ426" s="70"/>
      <c r="AR426" s="70"/>
      <c r="AS426" s="70"/>
      <c r="AT426" s="70"/>
      <c r="AU426" s="70"/>
      <c r="AV426" s="70"/>
      <c r="AW426" s="70"/>
      <c r="AX426" s="70"/>
      <c r="AY426" s="70"/>
      <c r="AZ426" s="70"/>
      <c r="BA426" s="70"/>
      <c r="BB426" s="70"/>
      <c r="BC426" s="70"/>
      <c r="BD426" s="70"/>
      <c r="BE426" s="70"/>
      <c r="BF426" s="70"/>
      <c r="BG426" s="70"/>
    </row>
    <row r="427" spans="1:59" x14ac:dyDescent="0.4">
      <c r="A427" s="69"/>
      <c r="B427" s="69"/>
      <c r="C427" s="69"/>
      <c r="D427" s="69"/>
      <c r="E427" s="69"/>
      <c r="F427" s="69"/>
      <c r="G427" s="69"/>
      <c r="H427" s="69"/>
      <c r="I427" s="69"/>
      <c r="J427" s="69"/>
      <c r="K427" s="69"/>
      <c r="L427" s="69"/>
      <c r="M427" s="69"/>
      <c r="N427" s="69"/>
      <c r="O427" s="69"/>
      <c r="P427" s="69"/>
      <c r="Q427" s="69"/>
      <c r="R427" s="69"/>
      <c r="S427" s="69"/>
      <c r="T427" s="69"/>
      <c r="U427" s="69"/>
      <c r="V427" s="69"/>
      <c r="W427" s="69"/>
      <c r="X427" s="69"/>
      <c r="Y427" s="69"/>
      <c r="Z427" s="69"/>
      <c r="AA427" s="69"/>
      <c r="AB427" s="69"/>
      <c r="AC427" s="69"/>
      <c r="AD427" s="69"/>
      <c r="AE427" s="69"/>
      <c r="AF427" s="69"/>
      <c r="AG427" s="69"/>
      <c r="AH427" s="69"/>
      <c r="AI427" s="69"/>
      <c r="AJ427" s="69"/>
      <c r="AK427" s="69"/>
      <c r="AL427" s="69"/>
      <c r="AM427" s="70"/>
      <c r="AN427" s="70"/>
      <c r="AO427" s="70"/>
      <c r="AP427" s="70"/>
      <c r="AQ427" s="70"/>
      <c r="AR427" s="70"/>
      <c r="AS427" s="70"/>
      <c r="AT427" s="70"/>
      <c r="AU427" s="70"/>
      <c r="AV427" s="70"/>
      <c r="AW427" s="70"/>
      <c r="AX427" s="70"/>
      <c r="AY427" s="70"/>
      <c r="AZ427" s="70"/>
      <c r="BA427" s="70"/>
      <c r="BB427" s="70"/>
      <c r="BC427" s="70"/>
      <c r="BD427" s="70"/>
      <c r="BE427" s="70"/>
      <c r="BF427" s="70"/>
      <c r="BG427" s="70"/>
    </row>
    <row r="428" spans="1:59" x14ac:dyDescent="0.4">
      <c r="A428" s="69"/>
      <c r="B428" s="69"/>
      <c r="C428" s="69"/>
      <c r="D428" s="69"/>
      <c r="E428" s="69"/>
      <c r="F428" s="69"/>
      <c r="G428" s="69"/>
      <c r="H428" s="69"/>
      <c r="I428" s="69"/>
      <c r="J428" s="69"/>
      <c r="K428" s="69"/>
      <c r="L428" s="69"/>
      <c r="M428" s="69"/>
      <c r="N428" s="69"/>
      <c r="O428" s="69"/>
      <c r="P428" s="69"/>
      <c r="Q428" s="69"/>
      <c r="R428" s="69"/>
      <c r="S428" s="69"/>
      <c r="T428" s="69"/>
      <c r="U428" s="69"/>
      <c r="V428" s="69"/>
      <c r="W428" s="69"/>
      <c r="X428" s="69"/>
      <c r="Y428" s="69"/>
      <c r="Z428" s="69"/>
      <c r="AA428" s="69"/>
      <c r="AB428" s="69"/>
      <c r="AC428" s="69"/>
      <c r="AD428" s="69"/>
      <c r="AE428" s="69"/>
      <c r="AF428" s="69"/>
      <c r="AG428" s="69"/>
      <c r="AH428" s="69"/>
      <c r="AI428" s="69"/>
      <c r="AJ428" s="69"/>
      <c r="AK428" s="69"/>
      <c r="AL428" s="69"/>
      <c r="AM428" s="70"/>
      <c r="AN428" s="70"/>
      <c r="AO428" s="70"/>
      <c r="AP428" s="70"/>
      <c r="AQ428" s="70"/>
      <c r="AR428" s="70"/>
      <c r="AS428" s="70"/>
      <c r="AT428" s="70"/>
      <c r="AU428" s="70"/>
      <c r="AV428" s="70"/>
      <c r="AW428" s="70"/>
      <c r="AX428" s="70"/>
      <c r="AY428" s="70"/>
      <c r="AZ428" s="70"/>
      <c r="BA428" s="70"/>
      <c r="BB428" s="70"/>
      <c r="BC428" s="70"/>
      <c r="BD428" s="70"/>
      <c r="BE428" s="70"/>
      <c r="BF428" s="70"/>
      <c r="BG428" s="70"/>
    </row>
    <row r="429" spans="1:59" x14ac:dyDescent="0.4">
      <c r="A429" s="69"/>
      <c r="B429" s="69"/>
      <c r="C429" s="69"/>
      <c r="D429" s="69"/>
      <c r="E429" s="69"/>
      <c r="F429" s="69"/>
      <c r="G429" s="69"/>
      <c r="H429" s="69"/>
      <c r="I429" s="69"/>
      <c r="J429" s="69"/>
      <c r="K429" s="69"/>
      <c r="L429" s="69"/>
      <c r="M429" s="69"/>
      <c r="N429" s="69"/>
      <c r="O429" s="69"/>
      <c r="P429" s="69"/>
      <c r="Q429" s="69"/>
      <c r="R429" s="69"/>
      <c r="S429" s="69"/>
      <c r="T429" s="69"/>
      <c r="U429" s="69"/>
      <c r="V429" s="69"/>
      <c r="W429" s="69"/>
      <c r="X429" s="69"/>
      <c r="Y429" s="69"/>
      <c r="Z429" s="69"/>
      <c r="AA429" s="69"/>
      <c r="AB429" s="69"/>
      <c r="AC429" s="69"/>
      <c r="AD429" s="69"/>
      <c r="AE429" s="69"/>
      <c r="AF429" s="69"/>
      <c r="AG429" s="69"/>
      <c r="AH429" s="69"/>
      <c r="AI429" s="69"/>
      <c r="AJ429" s="69"/>
      <c r="AK429" s="69"/>
      <c r="AL429" s="69"/>
      <c r="AM429" s="70"/>
      <c r="AN429" s="70"/>
      <c r="AO429" s="70"/>
      <c r="AP429" s="70"/>
      <c r="AQ429" s="70"/>
      <c r="AR429" s="70"/>
      <c r="AS429" s="70"/>
      <c r="AT429" s="70"/>
      <c r="AU429" s="70"/>
      <c r="AV429" s="70"/>
      <c r="AW429" s="70"/>
      <c r="AX429" s="70"/>
      <c r="AY429" s="70"/>
      <c r="AZ429" s="70"/>
      <c r="BA429" s="70"/>
      <c r="BB429" s="70"/>
      <c r="BC429" s="70"/>
      <c r="BD429" s="70"/>
      <c r="BE429" s="70"/>
      <c r="BF429" s="70"/>
      <c r="BG429" s="70"/>
    </row>
    <row r="430" spans="1:59" x14ac:dyDescent="0.4">
      <c r="A430" s="69"/>
      <c r="B430" s="69"/>
      <c r="C430" s="69"/>
      <c r="D430" s="69"/>
      <c r="E430" s="69"/>
      <c r="F430" s="69"/>
      <c r="G430" s="69"/>
      <c r="H430" s="69"/>
      <c r="I430" s="69"/>
      <c r="J430" s="69"/>
      <c r="K430" s="69"/>
      <c r="L430" s="69"/>
      <c r="M430" s="69"/>
      <c r="N430" s="69"/>
      <c r="O430" s="69"/>
      <c r="P430" s="69"/>
      <c r="Q430" s="69"/>
      <c r="R430" s="69"/>
      <c r="S430" s="69"/>
      <c r="T430" s="69"/>
      <c r="U430" s="69"/>
      <c r="V430" s="69"/>
      <c r="W430" s="69"/>
      <c r="X430" s="69"/>
      <c r="Y430" s="69"/>
      <c r="Z430" s="69"/>
      <c r="AA430" s="69"/>
      <c r="AB430" s="69"/>
      <c r="AC430" s="69"/>
      <c r="AD430" s="69"/>
      <c r="AE430" s="69"/>
      <c r="AF430" s="69"/>
      <c r="AG430" s="69"/>
      <c r="AH430" s="69"/>
      <c r="AI430" s="69"/>
      <c r="AJ430" s="69"/>
      <c r="AK430" s="69"/>
      <c r="AL430" s="69"/>
      <c r="AM430" s="70"/>
      <c r="AN430" s="70"/>
      <c r="AO430" s="70"/>
      <c r="AP430" s="70"/>
      <c r="AQ430" s="70"/>
      <c r="AR430" s="70"/>
      <c r="AS430" s="70"/>
      <c r="AT430" s="70"/>
      <c r="AU430" s="70"/>
      <c r="AV430" s="70"/>
      <c r="AW430" s="70"/>
      <c r="AX430" s="70"/>
      <c r="AY430" s="70"/>
      <c r="AZ430" s="70"/>
      <c r="BA430" s="70"/>
      <c r="BB430" s="70"/>
      <c r="BC430" s="70"/>
      <c r="BD430" s="70"/>
      <c r="BE430" s="70"/>
      <c r="BF430" s="70"/>
      <c r="BG430" s="70"/>
    </row>
    <row r="431" spans="1:59" x14ac:dyDescent="0.4">
      <c r="A431" s="69"/>
      <c r="B431" s="69"/>
      <c r="C431" s="69"/>
      <c r="D431" s="69"/>
      <c r="E431" s="69"/>
      <c r="F431" s="69"/>
      <c r="G431" s="69"/>
      <c r="H431" s="69"/>
      <c r="I431" s="69"/>
      <c r="J431" s="69"/>
      <c r="K431" s="69"/>
      <c r="L431" s="69"/>
      <c r="M431" s="69"/>
      <c r="N431" s="69"/>
      <c r="O431" s="69"/>
      <c r="P431" s="69"/>
      <c r="Q431" s="69"/>
      <c r="R431" s="69"/>
      <c r="S431" s="69"/>
      <c r="T431" s="69"/>
      <c r="U431" s="69"/>
      <c r="V431" s="69"/>
      <c r="W431" s="69"/>
      <c r="X431" s="69"/>
      <c r="Y431" s="69"/>
      <c r="Z431" s="69"/>
      <c r="AA431" s="69"/>
      <c r="AB431" s="69"/>
      <c r="AC431" s="69"/>
      <c r="AD431" s="69"/>
      <c r="AE431" s="69"/>
      <c r="AF431" s="69"/>
      <c r="AG431" s="69"/>
      <c r="AH431" s="69"/>
      <c r="AI431" s="69"/>
      <c r="AJ431" s="69"/>
      <c r="AK431" s="69"/>
      <c r="AL431" s="69"/>
      <c r="AM431" s="70"/>
      <c r="AN431" s="70"/>
      <c r="AO431" s="70"/>
      <c r="AP431" s="70"/>
      <c r="AQ431" s="70"/>
      <c r="AR431" s="70"/>
      <c r="AS431" s="70"/>
      <c r="AT431" s="70"/>
      <c r="AU431" s="70"/>
      <c r="AV431" s="70"/>
      <c r="AW431" s="70"/>
      <c r="AX431" s="70"/>
      <c r="AY431" s="70"/>
      <c r="AZ431" s="70"/>
      <c r="BA431" s="70"/>
      <c r="BB431" s="70"/>
      <c r="BC431" s="70"/>
      <c r="BD431" s="70"/>
      <c r="BE431" s="70"/>
      <c r="BF431" s="70"/>
      <c r="BG431" s="70"/>
    </row>
    <row r="432" spans="1:59" x14ac:dyDescent="0.4">
      <c r="A432" s="69"/>
      <c r="B432" s="69"/>
      <c r="C432" s="69"/>
      <c r="D432" s="69"/>
      <c r="E432" s="69"/>
      <c r="F432" s="69"/>
      <c r="G432" s="69"/>
      <c r="H432" s="69"/>
      <c r="I432" s="69"/>
      <c r="J432" s="69"/>
      <c r="K432" s="69"/>
      <c r="L432" s="69"/>
      <c r="M432" s="69"/>
      <c r="N432" s="69"/>
      <c r="O432" s="69"/>
      <c r="P432" s="69"/>
      <c r="Q432" s="69"/>
      <c r="R432" s="69"/>
      <c r="S432" s="69"/>
      <c r="T432" s="69"/>
      <c r="U432" s="69"/>
      <c r="V432" s="69"/>
      <c r="W432" s="69"/>
      <c r="X432" s="69"/>
      <c r="Y432" s="69"/>
      <c r="Z432" s="69"/>
      <c r="AA432" s="69"/>
      <c r="AB432" s="69"/>
      <c r="AC432" s="69"/>
      <c r="AD432" s="69"/>
      <c r="AE432" s="69"/>
      <c r="AF432" s="69"/>
      <c r="AG432" s="69"/>
      <c r="AH432" s="69"/>
      <c r="AI432" s="69"/>
      <c r="AJ432" s="69"/>
      <c r="AK432" s="69"/>
      <c r="AL432" s="69"/>
      <c r="AM432" s="70"/>
      <c r="AN432" s="70"/>
      <c r="AO432" s="70"/>
      <c r="AP432" s="70"/>
      <c r="AQ432" s="70"/>
      <c r="AR432" s="70"/>
      <c r="AS432" s="70"/>
      <c r="AT432" s="70"/>
      <c r="AU432" s="70"/>
      <c r="AV432" s="70"/>
      <c r="AW432" s="70"/>
      <c r="AX432" s="70"/>
      <c r="AY432" s="70"/>
      <c r="AZ432" s="70"/>
      <c r="BA432" s="70"/>
      <c r="BB432" s="70"/>
      <c r="BC432" s="70"/>
      <c r="BD432" s="70"/>
      <c r="BE432" s="70"/>
      <c r="BF432" s="70"/>
      <c r="BG432" s="70"/>
    </row>
    <row r="433" spans="1:59" x14ac:dyDescent="0.4">
      <c r="A433" s="69"/>
      <c r="B433" s="69"/>
      <c r="C433" s="69"/>
      <c r="D433" s="69"/>
      <c r="E433" s="69"/>
      <c r="F433" s="69"/>
      <c r="G433" s="69"/>
      <c r="H433" s="69"/>
      <c r="I433" s="69"/>
      <c r="J433" s="69"/>
      <c r="K433" s="69"/>
      <c r="L433" s="69"/>
      <c r="M433" s="69"/>
      <c r="N433" s="69"/>
      <c r="O433" s="69"/>
      <c r="P433" s="69"/>
      <c r="Q433" s="69"/>
      <c r="R433" s="69"/>
      <c r="S433" s="69"/>
      <c r="T433" s="69"/>
      <c r="U433" s="69"/>
      <c r="V433" s="69"/>
      <c r="W433" s="69"/>
      <c r="X433" s="69"/>
      <c r="Y433" s="69"/>
      <c r="Z433" s="69"/>
      <c r="AA433" s="69"/>
      <c r="AB433" s="69"/>
      <c r="AC433" s="69"/>
      <c r="AD433" s="69"/>
      <c r="AE433" s="69"/>
      <c r="AF433" s="69"/>
      <c r="AG433" s="69"/>
      <c r="AH433" s="69"/>
      <c r="AI433" s="69"/>
      <c r="AJ433" s="69"/>
      <c r="AK433" s="69"/>
      <c r="AL433" s="69"/>
      <c r="AM433" s="70"/>
      <c r="AN433" s="70"/>
      <c r="AO433" s="70"/>
      <c r="AP433" s="70"/>
      <c r="AQ433" s="70"/>
      <c r="AR433" s="70"/>
      <c r="AS433" s="70"/>
      <c r="AT433" s="70"/>
      <c r="AU433" s="70"/>
      <c r="AV433" s="70"/>
      <c r="AW433" s="70"/>
      <c r="AX433" s="70"/>
      <c r="AY433" s="70"/>
      <c r="AZ433" s="70"/>
      <c r="BA433" s="70"/>
      <c r="BB433" s="70"/>
      <c r="BC433" s="70"/>
      <c r="BD433" s="70"/>
      <c r="BE433" s="70"/>
      <c r="BF433" s="70"/>
      <c r="BG433" s="70"/>
    </row>
    <row r="434" spans="1:59" x14ac:dyDescent="0.4">
      <c r="A434" s="69"/>
      <c r="B434" s="69"/>
      <c r="C434" s="69"/>
      <c r="D434" s="69"/>
      <c r="E434" s="69"/>
      <c r="F434" s="69"/>
      <c r="G434" s="69"/>
      <c r="H434" s="69"/>
      <c r="I434" s="69"/>
      <c r="J434" s="69"/>
      <c r="K434" s="69"/>
      <c r="L434" s="69"/>
      <c r="M434" s="69"/>
      <c r="N434" s="69"/>
      <c r="O434" s="69"/>
      <c r="P434" s="69"/>
      <c r="Q434" s="69"/>
      <c r="R434" s="69"/>
      <c r="S434" s="69"/>
      <c r="T434" s="69"/>
      <c r="U434" s="69"/>
      <c r="V434" s="69"/>
      <c r="W434" s="69"/>
      <c r="X434" s="69"/>
      <c r="Y434" s="69"/>
      <c r="Z434" s="69"/>
      <c r="AA434" s="69"/>
      <c r="AB434" s="69"/>
      <c r="AC434" s="69"/>
      <c r="AD434" s="69"/>
      <c r="AE434" s="69"/>
      <c r="AF434" s="69"/>
      <c r="AG434" s="69"/>
      <c r="AH434" s="69"/>
      <c r="AI434" s="69"/>
      <c r="AJ434" s="69"/>
      <c r="AK434" s="69"/>
      <c r="AL434" s="69"/>
      <c r="AM434" s="70"/>
      <c r="AN434" s="70"/>
      <c r="AO434" s="70"/>
      <c r="AP434" s="70"/>
      <c r="AQ434" s="70"/>
      <c r="AR434" s="70"/>
      <c r="AS434" s="70"/>
      <c r="AT434" s="70"/>
      <c r="AU434" s="70"/>
      <c r="AV434" s="70"/>
      <c r="AW434" s="70"/>
      <c r="AX434" s="70"/>
      <c r="AY434" s="70"/>
      <c r="AZ434" s="70"/>
      <c r="BA434" s="70"/>
      <c r="BB434" s="70"/>
      <c r="BC434" s="70"/>
      <c r="BD434" s="70"/>
      <c r="BE434" s="70"/>
      <c r="BF434" s="70"/>
      <c r="BG434" s="70"/>
    </row>
    <row r="435" spans="1:59" x14ac:dyDescent="0.4">
      <c r="A435" s="69"/>
      <c r="B435" s="69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  <c r="Y435" s="69"/>
      <c r="Z435" s="69"/>
      <c r="AA435" s="69"/>
      <c r="AB435" s="69"/>
      <c r="AC435" s="69"/>
      <c r="AD435" s="69"/>
      <c r="AE435" s="69"/>
      <c r="AF435" s="69"/>
      <c r="AG435" s="69"/>
      <c r="AH435" s="69"/>
      <c r="AI435" s="69"/>
      <c r="AJ435" s="69"/>
      <c r="AK435" s="69"/>
      <c r="AL435" s="69"/>
      <c r="AM435" s="70"/>
      <c r="AN435" s="70"/>
      <c r="AO435" s="70"/>
      <c r="AP435" s="70"/>
      <c r="AQ435" s="70"/>
      <c r="AR435" s="70"/>
      <c r="AS435" s="70"/>
      <c r="AT435" s="70"/>
      <c r="AU435" s="70"/>
      <c r="AV435" s="70"/>
      <c r="AW435" s="70"/>
      <c r="AX435" s="70"/>
      <c r="AY435" s="70"/>
      <c r="AZ435" s="70"/>
      <c r="BA435" s="70"/>
      <c r="BB435" s="70"/>
      <c r="BC435" s="70"/>
      <c r="BD435" s="70"/>
      <c r="BE435" s="70"/>
      <c r="BF435" s="70"/>
      <c r="BG435" s="70"/>
    </row>
    <row r="436" spans="1:59" x14ac:dyDescent="0.4">
      <c r="A436" s="69"/>
      <c r="B436" s="69"/>
      <c r="C436" s="69"/>
      <c r="D436" s="69"/>
      <c r="E436" s="69"/>
      <c r="F436" s="69"/>
      <c r="G436" s="69"/>
      <c r="H436" s="69"/>
      <c r="I436" s="69"/>
      <c r="J436" s="69"/>
      <c r="K436" s="69"/>
      <c r="L436" s="69"/>
      <c r="M436" s="69"/>
      <c r="N436" s="69"/>
      <c r="O436" s="69"/>
      <c r="P436" s="69"/>
      <c r="Q436" s="69"/>
      <c r="R436" s="69"/>
      <c r="S436" s="69"/>
      <c r="T436" s="69"/>
      <c r="U436" s="69"/>
      <c r="V436" s="69"/>
      <c r="W436" s="69"/>
      <c r="X436" s="69"/>
      <c r="Y436" s="69"/>
      <c r="Z436" s="69"/>
      <c r="AA436" s="69"/>
      <c r="AB436" s="69"/>
      <c r="AC436" s="69"/>
      <c r="AD436" s="69"/>
      <c r="AE436" s="69"/>
      <c r="AF436" s="69"/>
      <c r="AG436" s="69"/>
      <c r="AH436" s="69"/>
      <c r="AI436" s="69"/>
      <c r="AJ436" s="69"/>
      <c r="AK436" s="69"/>
      <c r="AL436" s="69"/>
      <c r="AM436" s="70"/>
      <c r="AN436" s="70"/>
      <c r="AO436" s="70"/>
      <c r="AP436" s="70"/>
      <c r="AQ436" s="70"/>
      <c r="AR436" s="70"/>
      <c r="AS436" s="70"/>
      <c r="AT436" s="70"/>
      <c r="AU436" s="70"/>
      <c r="AV436" s="70"/>
      <c r="AW436" s="70"/>
      <c r="AX436" s="70"/>
      <c r="AY436" s="70"/>
      <c r="AZ436" s="70"/>
      <c r="BA436" s="70"/>
      <c r="BB436" s="70"/>
      <c r="BC436" s="70"/>
      <c r="BD436" s="70"/>
      <c r="BE436" s="70"/>
      <c r="BF436" s="70"/>
      <c r="BG436" s="70"/>
    </row>
    <row r="437" spans="1:59" x14ac:dyDescent="0.4">
      <c r="A437" s="69"/>
      <c r="B437" s="69"/>
      <c r="C437" s="69"/>
      <c r="D437" s="69"/>
      <c r="E437" s="69"/>
      <c r="F437" s="69"/>
      <c r="G437" s="69"/>
      <c r="H437" s="69"/>
      <c r="I437" s="69"/>
      <c r="J437" s="69"/>
      <c r="K437" s="69"/>
      <c r="L437" s="69"/>
      <c r="M437" s="69"/>
      <c r="N437" s="69"/>
      <c r="O437" s="69"/>
      <c r="P437" s="69"/>
      <c r="Q437" s="69"/>
      <c r="R437" s="69"/>
      <c r="S437" s="69"/>
      <c r="T437" s="69"/>
      <c r="U437" s="69"/>
      <c r="V437" s="69"/>
      <c r="W437" s="69"/>
      <c r="X437" s="69"/>
      <c r="Y437" s="69"/>
      <c r="Z437" s="69"/>
      <c r="AA437" s="69"/>
      <c r="AB437" s="69"/>
      <c r="AC437" s="69"/>
      <c r="AD437" s="69"/>
      <c r="AE437" s="69"/>
      <c r="AF437" s="69"/>
      <c r="AG437" s="69"/>
      <c r="AH437" s="69"/>
      <c r="AI437" s="69"/>
      <c r="AJ437" s="69"/>
      <c r="AK437" s="69"/>
      <c r="AL437" s="69"/>
      <c r="AM437" s="70"/>
      <c r="AN437" s="70"/>
      <c r="AO437" s="70"/>
      <c r="AP437" s="70"/>
      <c r="AQ437" s="70"/>
      <c r="AR437" s="70"/>
      <c r="AS437" s="70"/>
      <c r="AT437" s="70"/>
      <c r="AU437" s="70"/>
      <c r="AV437" s="70"/>
      <c r="AW437" s="70"/>
      <c r="AX437" s="70"/>
      <c r="AY437" s="70"/>
      <c r="AZ437" s="70"/>
      <c r="BA437" s="70"/>
      <c r="BB437" s="70"/>
      <c r="BC437" s="70"/>
      <c r="BD437" s="70"/>
      <c r="BE437" s="70"/>
      <c r="BF437" s="70"/>
      <c r="BG437" s="70"/>
    </row>
    <row r="438" spans="1:59" x14ac:dyDescent="0.4">
      <c r="A438" s="69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70"/>
      <c r="AN438" s="70"/>
      <c r="AO438" s="70"/>
      <c r="AP438" s="70"/>
      <c r="AQ438" s="70"/>
      <c r="AR438" s="70"/>
      <c r="AS438" s="70"/>
      <c r="AT438" s="70"/>
      <c r="AU438" s="70"/>
      <c r="AV438" s="70"/>
      <c r="AW438" s="70"/>
      <c r="AX438" s="70"/>
      <c r="AY438" s="70"/>
      <c r="AZ438" s="70"/>
      <c r="BA438" s="70"/>
      <c r="BB438" s="70"/>
      <c r="BC438" s="70"/>
      <c r="BD438" s="70"/>
      <c r="BE438" s="70"/>
      <c r="BF438" s="70"/>
      <c r="BG438" s="70"/>
    </row>
    <row r="439" spans="1:59" x14ac:dyDescent="0.4">
      <c r="A439" s="69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70"/>
      <c r="AN439" s="70"/>
      <c r="AO439" s="70"/>
      <c r="AP439" s="70"/>
      <c r="AQ439" s="70"/>
      <c r="AR439" s="70"/>
      <c r="AS439" s="70"/>
      <c r="AT439" s="70"/>
      <c r="AU439" s="70"/>
      <c r="AV439" s="70"/>
      <c r="AW439" s="70"/>
      <c r="AX439" s="70"/>
      <c r="AY439" s="70"/>
      <c r="AZ439" s="70"/>
      <c r="BA439" s="70"/>
      <c r="BB439" s="70"/>
      <c r="BC439" s="70"/>
      <c r="BD439" s="70"/>
      <c r="BE439" s="70"/>
      <c r="BF439" s="70"/>
      <c r="BG439" s="70"/>
    </row>
    <row r="440" spans="1:59" x14ac:dyDescent="0.4">
      <c r="A440" s="69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70"/>
      <c r="AN440" s="70"/>
      <c r="AO440" s="70"/>
      <c r="AP440" s="70"/>
      <c r="AQ440" s="70"/>
      <c r="AR440" s="70"/>
      <c r="AS440" s="70"/>
      <c r="AT440" s="70"/>
      <c r="AU440" s="70"/>
      <c r="AV440" s="70"/>
      <c r="AW440" s="70"/>
      <c r="AX440" s="70"/>
      <c r="AY440" s="70"/>
      <c r="AZ440" s="70"/>
      <c r="BA440" s="70"/>
      <c r="BB440" s="70"/>
      <c r="BC440" s="70"/>
      <c r="BD440" s="70"/>
      <c r="BE440" s="70"/>
      <c r="BF440" s="70"/>
      <c r="BG440" s="70"/>
    </row>
    <row r="441" spans="1:59" x14ac:dyDescent="0.4">
      <c r="A441" s="69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70"/>
      <c r="AN441" s="70"/>
      <c r="AO441" s="70"/>
      <c r="AP441" s="70"/>
      <c r="AQ441" s="70"/>
      <c r="AR441" s="70"/>
      <c r="AS441" s="70"/>
      <c r="AT441" s="70"/>
      <c r="AU441" s="70"/>
      <c r="AV441" s="70"/>
      <c r="AW441" s="70"/>
      <c r="AX441" s="70"/>
      <c r="AY441" s="70"/>
      <c r="AZ441" s="70"/>
      <c r="BA441" s="70"/>
      <c r="BB441" s="70"/>
      <c r="BC441" s="70"/>
      <c r="BD441" s="70"/>
      <c r="BE441" s="70"/>
      <c r="BF441" s="70"/>
      <c r="BG441" s="70"/>
    </row>
    <row r="442" spans="1:59" x14ac:dyDescent="0.4">
      <c r="A442" s="69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70"/>
      <c r="AN442" s="70"/>
      <c r="AO442" s="70"/>
      <c r="AP442" s="70"/>
      <c r="AQ442" s="70"/>
      <c r="AR442" s="70"/>
      <c r="AS442" s="70"/>
      <c r="AT442" s="70"/>
      <c r="AU442" s="70"/>
      <c r="AV442" s="70"/>
      <c r="AW442" s="70"/>
      <c r="AX442" s="70"/>
      <c r="AY442" s="70"/>
      <c r="AZ442" s="70"/>
      <c r="BA442" s="70"/>
      <c r="BB442" s="70"/>
      <c r="BC442" s="70"/>
      <c r="BD442" s="70"/>
      <c r="BE442" s="70"/>
      <c r="BF442" s="70"/>
      <c r="BG442" s="70"/>
    </row>
    <row r="443" spans="1:59" x14ac:dyDescent="0.4">
      <c r="A443" s="69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70"/>
      <c r="AN443" s="70"/>
      <c r="AO443" s="70"/>
      <c r="AP443" s="70"/>
      <c r="AQ443" s="70"/>
      <c r="AR443" s="70"/>
      <c r="AS443" s="70"/>
      <c r="AT443" s="70"/>
      <c r="AU443" s="70"/>
      <c r="AV443" s="70"/>
      <c r="AW443" s="70"/>
      <c r="AX443" s="70"/>
      <c r="AY443" s="70"/>
      <c r="AZ443" s="70"/>
      <c r="BA443" s="70"/>
      <c r="BB443" s="70"/>
      <c r="BC443" s="70"/>
      <c r="BD443" s="70"/>
      <c r="BE443" s="70"/>
      <c r="BF443" s="70"/>
      <c r="BG443" s="70"/>
    </row>
    <row r="444" spans="1:59" x14ac:dyDescent="0.4">
      <c r="A444" s="69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70"/>
      <c r="AN444" s="70"/>
      <c r="AO444" s="70"/>
      <c r="AP444" s="70"/>
      <c r="AQ444" s="70"/>
      <c r="AR444" s="70"/>
      <c r="AS444" s="70"/>
      <c r="AT444" s="70"/>
      <c r="AU444" s="70"/>
      <c r="AV444" s="70"/>
      <c r="AW444" s="70"/>
      <c r="AX444" s="70"/>
      <c r="AY444" s="70"/>
      <c r="AZ444" s="70"/>
      <c r="BA444" s="70"/>
      <c r="BB444" s="70"/>
      <c r="BC444" s="70"/>
      <c r="BD444" s="70"/>
      <c r="BE444" s="70"/>
      <c r="BF444" s="70"/>
      <c r="BG444" s="70"/>
    </row>
    <row r="445" spans="1:59" x14ac:dyDescent="0.4">
      <c r="A445" s="69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70"/>
      <c r="AN445" s="70"/>
      <c r="AO445" s="70"/>
      <c r="AP445" s="70"/>
      <c r="AQ445" s="70"/>
      <c r="AR445" s="70"/>
      <c r="AS445" s="70"/>
      <c r="AT445" s="70"/>
      <c r="AU445" s="70"/>
      <c r="AV445" s="70"/>
      <c r="AW445" s="70"/>
      <c r="AX445" s="70"/>
      <c r="AY445" s="70"/>
      <c r="AZ445" s="70"/>
      <c r="BA445" s="70"/>
      <c r="BB445" s="70"/>
      <c r="BC445" s="70"/>
      <c r="BD445" s="70"/>
      <c r="BE445" s="70"/>
      <c r="BF445" s="70"/>
      <c r="BG445" s="70"/>
    </row>
    <row r="446" spans="1:59" x14ac:dyDescent="0.4">
      <c r="A446" s="69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70"/>
      <c r="AN446" s="70"/>
      <c r="AO446" s="70"/>
      <c r="AP446" s="70"/>
      <c r="AQ446" s="70"/>
      <c r="AR446" s="70"/>
      <c r="AS446" s="70"/>
      <c r="AT446" s="70"/>
      <c r="AU446" s="70"/>
      <c r="AV446" s="70"/>
      <c r="AW446" s="70"/>
      <c r="AX446" s="70"/>
      <c r="AY446" s="70"/>
      <c r="AZ446" s="70"/>
      <c r="BA446" s="70"/>
      <c r="BB446" s="70"/>
      <c r="BC446" s="70"/>
      <c r="BD446" s="70"/>
      <c r="BE446" s="70"/>
      <c r="BF446" s="70"/>
      <c r="BG446" s="70"/>
    </row>
    <row r="447" spans="1:59" x14ac:dyDescent="0.4">
      <c r="A447" s="69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70"/>
      <c r="AN447" s="70"/>
      <c r="AO447" s="70"/>
      <c r="AP447" s="70"/>
      <c r="AQ447" s="70"/>
      <c r="AR447" s="70"/>
      <c r="AS447" s="70"/>
      <c r="AT447" s="70"/>
      <c r="AU447" s="70"/>
      <c r="AV447" s="70"/>
      <c r="AW447" s="70"/>
      <c r="AX447" s="70"/>
      <c r="AY447" s="70"/>
      <c r="AZ447" s="70"/>
      <c r="BA447" s="70"/>
      <c r="BB447" s="70"/>
      <c r="BC447" s="70"/>
      <c r="BD447" s="70"/>
      <c r="BE447" s="70"/>
      <c r="BF447" s="70"/>
      <c r="BG447" s="70"/>
    </row>
    <row r="448" spans="1:59" x14ac:dyDescent="0.4">
      <c r="A448" s="69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70"/>
      <c r="AN448" s="70"/>
      <c r="AO448" s="70"/>
      <c r="AP448" s="70"/>
      <c r="AQ448" s="70"/>
      <c r="AR448" s="70"/>
      <c r="AS448" s="70"/>
      <c r="AT448" s="70"/>
      <c r="AU448" s="70"/>
      <c r="AV448" s="70"/>
      <c r="AW448" s="70"/>
      <c r="AX448" s="70"/>
      <c r="AY448" s="70"/>
      <c r="AZ448" s="70"/>
      <c r="BA448" s="70"/>
      <c r="BB448" s="70"/>
      <c r="BC448" s="70"/>
      <c r="BD448" s="70"/>
      <c r="BE448" s="70"/>
      <c r="BF448" s="70"/>
      <c r="BG448" s="70"/>
    </row>
    <row r="449" spans="1:59" x14ac:dyDescent="0.4">
      <c r="A449" s="69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70"/>
      <c r="AN449" s="70"/>
      <c r="AO449" s="70"/>
      <c r="AP449" s="70"/>
      <c r="AQ449" s="70"/>
      <c r="AR449" s="70"/>
      <c r="AS449" s="70"/>
      <c r="AT449" s="70"/>
      <c r="AU449" s="70"/>
      <c r="AV449" s="70"/>
      <c r="AW449" s="70"/>
      <c r="AX449" s="70"/>
      <c r="AY449" s="70"/>
      <c r="AZ449" s="70"/>
      <c r="BA449" s="70"/>
      <c r="BB449" s="70"/>
      <c r="BC449" s="70"/>
      <c r="BD449" s="70"/>
      <c r="BE449" s="70"/>
      <c r="BF449" s="70"/>
      <c r="BG449" s="70"/>
    </row>
    <row r="450" spans="1:59" x14ac:dyDescent="0.4">
      <c r="A450" s="69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70"/>
      <c r="AN450" s="70"/>
      <c r="AO450" s="70"/>
      <c r="AP450" s="70"/>
      <c r="AQ450" s="70"/>
      <c r="AR450" s="70"/>
      <c r="AS450" s="70"/>
      <c r="AT450" s="70"/>
      <c r="AU450" s="70"/>
      <c r="AV450" s="70"/>
      <c r="AW450" s="70"/>
      <c r="AX450" s="70"/>
      <c r="AY450" s="70"/>
      <c r="AZ450" s="70"/>
      <c r="BA450" s="70"/>
      <c r="BB450" s="70"/>
      <c r="BC450" s="70"/>
      <c r="BD450" s="70"/>
      <c r="BE450" s="70"/>
      <c r="BF450" s="70"/>
      <c r="BG450" s="70"/>
    </row>
    <row r="451" spans="1:59" x14ac:dyDescent="0.4">
      <c r="A451" s="69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70"/>
      <c r="AN451" s="70"/>
      <c r="AO451" s="70"/>
      <c r="AP451" s="70"/>
      <c r="AQ451" s="70"/>
      <c r="AR451" s="70"/>
      <c r="AS451" s="70"/>
      <c r="AT451" s="70"/>
      <c r="AU451" s="70"/>
      <c r="AV451" s="70"/>
      <c r="AW451" s="70"/>
      <c r="AX451" s="70"/>
      <c r="AY451" s="70"/>
      <c r="AZ451" s="70"/>
      <c r="BA451" s="70"/>
      <c r="BB451" s="70"/>
      <c r="BC451" s="70"/>
      <c r="BD451" s="70"/>
      <c r="BE451" s="70"/>
      <c r="BF451" s="70"/>
      <c r="BG451" s="70"/>
    </row>
    <row r="452" spans="1:59" x14ac:dyDescent="0.4">
      <c r="A452" s="69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70"/>
      <c r="AN452" s="70"/>
      <c r="AO452" s="70"/>
      <c r="AP452" s="70"/>
      <c r="AQ452" s="70"/>
      <c r="AR452" s="70"/>
      <c r="AS452" s="70"/>
      <c r="AT452" s="70"/>
      <c r="AU452" s="70"/>
      <c r="AV452" s="70"/>
      <c r="AW452" s="70"/>
      <c r="AX452" s="70"/>
      <c r="AY452" s="70"/>
      <c r="AZ452" s="70"/>
      <c r="BA452" s="70"/>
      <c r="BB452" s="70"/>
      <c r="BC452" s="70"/>
      <c r="BD452" s="70"/>
      <c r="BE452" s="70"/>
      <c r="BF452" s="70"/>
      <c r="BG452" s="70"/>
    </row>
    <row r="453" spans="1:59" x14ac:dyDescent="0.4">
      <c r="A453" s="69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70"/>
      <c r="AN453" s="70"/>
      <c r="AO453" s="70"/>
      <c r="AP453" s="70"/>
      <c r="AQ453" s="70"/>
      <c r="AR453" s="70"/>
      <c r="AS453" s="70"/>
      <c r="AT453" s="70"/>
      <c r="AU453" s="70"/>
      <c r="AV453" s="70"/>
      <c r="AW453" s="70"/>
      <c r="AX453" s="70"/>
      <c r="AY453" s="70"/>
      <c r="AZ453" s="70"/>
      <c r="BA453" s="70"/>
      <c r="BB453" s="70"/>
      <c r="BC453" s="70"/>
      <c r="BD453" s="70"/>
      <c r="BE453" s="70"/>
      <c r="BF453" s="70"/>
      <c r="BG453" s="70"/>
    </row>
    <row r="454" spans="1:59" x14ac:dyDescent="0.4">
      <c r="A454" s="69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70"/>
      <c r="AN454" s="70"/>
      <c r="AO454" s="70"/>
      <c r="AP454" s="70"/>
      <c r="AQ454" s="70"/>
      <c r="AR454" s="70"/>
      <c r="AS454" s="70"/>
      <c r="AT454" s="70"/>
      <c r="AU454" s="70"/>
      <c r="AV454" s="70"/>
      <c r="AW454" s="70"/>
      <c r="AX454" s="70"/>
      <c r="AY454" s="70"/>
      <c r="AZ454" s="70"/>
      <c r="BA454" s="70"/>
      <c r="BB454" s="70"/>
      <c r="BC454" s="70"/>
      <c r="BD454" s="70"/>
      <c r="BE454" s="70"/>
      <c r="BF454" s="70"/>
      <c r="BG454" s="70"/>
    </row>
  </sheetData>
  <pageMargins left="0.7" right="0.7" top="0.75" bottom="0.75" header="0.3" footer="0.3"/>
  <pageSetup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25"/>
  <sheetViews>
    <sheetView workbookViewId="0">
      <selection activeCell="D13" sqref="D13"/>
    </sheetView>
  </sheetViews>
  <sheetFormatPr defaultColWidth="8.85546875" defaultRowHeight="13.15" x14ac:dyDescent="0.4"/>
  <cols>
    <col min="2" max="2" width="12.85546875" customWidth="1"/>
    <col min="4" max="9" width="8.85546875" customWidth="1"/>
  </cols>
  <sheetData>
    <row r="1" spans="1:73" ht="13.5" thickBot="1" x14ac:dyDescent="0.45">
      <c r="A1" s="5"/>
      <c r="B1" s="10" t="s">
        <v>61</v>
      </c>
      <c r="C1" s="5"/>
      <c r="D1" s="5"/>
      <c r="E1" s="5"/>
      <c r="F1" s="5"/>
      <c r="G1" s="5"/>
      <c r="H1" s="5"/>
      <c r="I1" s="5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</row>
    <row r="2" spans="1:73" ht="13.5" thickTop="1" x14ac:dyDescent="0.4">
      <c r="A2" s="5"/>
      <c r="B2" s="36"/>
      <c r="C2" s="37"/>
      <c r="D2" s="47" t="s">
        <v>60</v>
      </c>
      <c r="E2" s="36"/>
      <c r="F2" s="36"/>
      <c r="G2" s="36"/>
      <c r="H2" s="36"/>
      <c r="I2" s="36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5"/>
      <c r="BC2" s="5"/>
    </row>
    <row r="3" spans="1:73" x14ac:dyDescent="0.4">
      <c r="A3" s="5"/>
      <c r="B3" s="60"/>
      <c r="C3" s="61" t="s">
        <v>47</v>
      </c>
      <c r="D3" s="62" t="s">
        <v>50</v>
      </c>
      <c r="E3" s="60" t="s">
        <v>57</v>
      </c>
      <c r="F3" s="60" t="s">
        <v>58</v>
      </c>
      <c r="G3" s="60" t="s">
        <v>53</v>
      </c>
      <c r="H3" s="60" t="s">
        <v>54</v>
      </c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</row>
    <row r="4" spans="1:73" ht="13.5" thickBot="1" x14ac:dyDescent="0.45">
      <c r="A4" s="5"/>
      <c r="B4" s="38" t="s">
        <v>7</v>
      </c>
      <c r="C4" s="39" t="s">
        <v>49</v>
      </c>
      <c r="D4" s="48" t="s">
        <v>55</v>
      </c>
      <c r="E4" s="40" t="s">
        <v>56</v>
      </c>
      <c r="F4" s="40" t="s">
        <v>56</v>
      </c>
      <c r="G4" s="38" t="s">
        <v>59</v>
      </c>
      <c r="H4" s="38" t="s">
        <v>55</v>
      </c>
      <c r="I4" s="38"/>
      <c r="J4" s="63"/>
      <c r="K4" s="63"/>
      <c r="L4" s="63"/>
      <c r="M4" s="63"/>
      <c r="N4" s="60"/>
      <c r="O4" s="60"/>
      <c r="P4" s="60"/>
      <c r="Q4" s="60"/>
      <c r="R4" s="60"/>
      <c r="S4" s="60"/>
      <c r="T4" s="62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</row>
    <row r="5" spans="1:73" ht="13.5" thickTop="1" x14ac:dyDescent="0.4">
      <c r="A5" s="5"/>
      <c r="B5" s="10" t="s">
        <v>1</v>
      </c>
      <c r="C5" s="41">
        <v>2001</v>
      </c>
      <c r="D5" s="49" t="s">
        <v>51</v>
      </c>
      <c r="E5" s="49" t="s">
        <v>51</v>
      </c>
      <c r="F5" s="49" t="s">
        <v>51</v>
      </c>
      <c r="G5" s="49" t="s">
        <v>51</v>
      </c>
      <c r="H5" s="49" t="s">
        <v>51</v>
      </c>
      <c r="I5" s="5"/>
      <c r="J5" s="60"/>
      <c r="K5" s="60"/>
      <c r="L5" s="60"/>
      <c r="M5" s="60"/>
      <c r="N5" s="60"/>
      <c r="O5" s="60"/>
      <c r="P5" s="60"/>
      <c r="Q5" s="60"/>
      <c r="R5" s="64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</row>
    <row r="6" spans="1:73" x14ac:dyDescent="0.4">
      <c r="A6" s="5"/>
      <c r="B6" s="10" t="s">
        <v>35</v>
      </c>
      <c r="C6" s="5">
        <v>1980</v>
      </c>
      <c r="D6" s="49" t="s">
        <v>51</v>
      </c>
      <c r="E6" s="49" t="s">
        <v>51</v>
      </c>
      <c r="F6" s="59" t="s">
        <v>52</v>
      </c>
      <c r="G6" s="49" t="s">
        <v>51</v>
      </c>
      <c r="H6" s="49" t="s">
        <v>51</v>
      </c>
      <c r="I6" s="5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</row>
    <row r="7" spans="1:73" x14ac:dyDescent="0.4">
      <c r="A7" s="5"/>
      <c r="B7" s="10" t="s">
        <v>4</v>
      </c>
      <c r="C7" s="41">
        <v>1998</v>
      </c>
      <c r="D7" s="49" t="s">
        <v>51</v>
      </c>
      <c r="E7" s="59" t="s">
        <v>52</v>
      </c>
      <c r="F7" s="59" t="s">
        <v>52</v>
      </c>
      <c r="G7" s="59" t="s">
        <v>52</v>
      </c>
      <c r="H7" s="59" t="s">
        <v>51</v>
      </c>
      <c r="I7" s="5"/>
      <c r="J7" s="60"/>
      <c r="K7" s="60"/>
      <c r="L7" s="60"/>
      <c r="M7" s="60"/>
      <c r="N7" s="60"/>
      <c r="O7" s="60"/>
      <c r="P7" s="60"/>
      <c r="Q7" s="60"/>
      <c r="R7" s="64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</row>
    <row r="8" spans="1:73" x14ac:dyDescent="0.4">
      <c r="A8" s="5"/>
      <c r="B8" s="5" t="s">
        <v>8</v>
      </c>
      <c r="C8" s="41">
        <v>1991</v>
      </c>
      <c r="D8" s="49" t="s">
        <v>51</v>
      </c>
      <c r="E8" s="59" t="s">
        <v>52</v>
      </c>
      <c r="F8" s="59" t="s">
        <v>52</v>
      </c>
      <c r="G8" s="59" t="s">
        <v>52</v>
      </c>
      <c r="H8" s="59" t="s">
        <v>51</v>
      </c>
      <c r="I8" s="5"/>
      <c r="J8" s="60"/>
      <c r="K8" s="60"/>
      <c r="L8" s="60"/>
      <c r="M8" s="60"/>
      <c r="N8" s="60"/>
      <c r="O8" s="60"/>
      <c r="P8" s="65"/>
      <c r="Q8" s="60"/>
      <c r="R8" s="64"/>
      <c r="S8" s="60"/>
      <c r="T8" s="64"/>
      <c r="U8" s="60"/>
      <c r="V8" s="62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</row>
    <row r="9" spans="1:73" x14ac:dyDescent="0.4">
      <c r="A9" s="5"/>
      <c r="B9" s="10" t="s">
        <v>12</v>
      </c>
      <c r="C9" s="5">
        <v>1997</v>
      </c>
      <c r="D9" s="49" t="s">
        <v>52</v>
      </c>
      <c r="E9" s="59" t="s">
        <v>52</v>
      </c>
      <c r="F9" s="59" t="s">
        <v>52</v>
      </c>
      <c r="G9" s="59" t="s">
        <v>52</v>
      </c>
      <c r="H9" s="59" t="s">
        <v>51</v>
      </c>
      <c r="I9" s="5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</row>
    <row r="10" spans="1:73" x14ac:dyDescent="0.4">
      <c r="A10" s="5"/>
      <c r="B10" s="10" t="s">
        <v>2</v>
      </c>
      <c r="C10" s="41">
        <v>1997</v>
      </c>
      <c r="D10" s="49" t="s">
        <v>51</v>
      </c>
      <c r="E10" s="49" t="s">
        <v>51</v>
      </c>
      <c r="F10" s="49" t="s">
        <v>51</v>
      </c>
      <c r="G10" s="49" t="s">
        <v>51</v>
      </c>
      <c r="H10" s="49" t="s">
        <v>51</v>
      </c>
      <c r="I10" s="5"/>
      <c r="J10" s="60"/>
      <c r="K10" s="60"/>
      <c r="L10" s="60"/>
      <c r="M10" s="60"/>
      <c r="N10" s="60"/>
      <c r="O10" s="60"/>
      <c r="P10" s="60"/>
      <c r="Q10" s="60"/>
      <c r="R10" s="64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</row>
    <row r="11" spans="1:73" x14ac:dyDescent="0.4">
      <c r="A11" s="5"/>
      <c r="B11" s="5" t="s">
        <v>0</v>
      </c>
      <c r="C11" s="41">
        <v>1992</v>
      </c>
      <c r="D11" s="49" t="s">
        <v>52</v>
      </c>
      <c r="E11" s="49" t="s">
        <v>52</v>
      </c>
      <c r="F11" s="49" t="s">
        <v>52</v>
      </c>
      <c r="G11" s="49" t="s">
        <v>52</v>
      </c>
      <c r="H11" s="49" t="s">
        <v>51</v>
      </c>
      <c r="I11" s="5"/>
      <c r="J11" s="60"/>
      <c r="K11" s="60"/>
      <c r="L11" s="60"/>
      <c r="M11" s="60"/>
      <c r="N11" s="60"/>
      <c r="O11" s="60"/>
      <c r="P11" s="65"/>
      <c r="Q11" s="60"/>
      <c r="R11" s="64"/>
      <c r="S11" s="60"/>
      <c r="T11" s="64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</row>
    <row r="12" spans="1:73" x14ac:dyDescent="0.4">
      <c r="A12" s="5"/>
      <c r="B12" s="10" t="s">
        <v>13</v>
      </c>
      <c r="C12" s="41">
        <v>1997</v>
      </c>
      <c r="D12" s="49" t="s">
        <v>51</v>
      </c>
      <c r="E12" s="49" t="s">
        <v>52</v>
      </c>
      <c r="F12" s="49" t="s">
        <v>52</v>
      </c>
      <c r="G12" s="49" t="s">
        <v>52</v>
      </c>
      <c r="H12" s="49" t="s">
        <v>51</v>
      </c>
      <c r="I12" s="5"/>
      <c r="J12" s="60"/>
      <c r="K12" s="60"/>
      <c r="L12" s="60"/>
      <c r="M12" s="60"/>
      <c r="N12" s="60"/>
      <c r="O12" s="60"/>
      <c r="P12" s="60"/>
      <c r="Q12" s="60"/>
      <c r="R12" s="64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</row>
    <row r="13" spans="1:73" x14ac:dyDescent="0.4">
      <c r="A13" s="5"/>
      <c r="B13" s="10" t="s">
        <v>34</v>
      </c>
      <c r="C13" s="41">
        <v>1994</v>
      </c>
      <c r="D13" s="49" t="s">
        <v>51</v>
      </c>
      <c r="E13" s="49" t="s">
        <v>52</v>
      </c>
      <c r="F13" s="49" t="s">
        <v>52</v>
      </c>
      <c r="G13" s="49" t="s">
        <v>51</v>
      </c>
      <c r="H13" s="49" t="s">
        <v>51</v>
      </c>
      <c r="I13" s="5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</row>
    <row r="14" spans="1:73" x14ac:dyDescent="0.4">
      <c r="A14" s="5"/>
      <c r="B14" s="10" t="s">
        <v>9</v>
      </c>
      <c r="C14" s="41">
        <v>1899</v>
      </c>
      <c r="D14" s="59" t="s">
        <v>52</v>
      </c>
      <c r="E14" s="59" t="s">
        <v>52</v>
      </c>
      <c r="F14" s="59" t="s">
        <v>52</v>
      </c>
      <c r="G14" s="59" t="s">
        <v>52</v>
      </c>
      <c r="H14" s="59" t="s">
        <v>52</v>
      </c>
      <c r="I14" s="5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</row>
    <row r="15" spans="1:73" x14ac:dyDescent="0.4">
      <c r="A15" s="5"/>
      <c r="B15" s="5" t="s">
        <v>9</v>
      </c>
      <c r="C15" s="41">
        <v>1987</v>
      </c>
      <c r="D15" s="49" t="s">
        <v>51</v>
      </c>
      <c r="E15" s="59" t="s">
        <v>52</v>
      </c>
      <c r="F15" s="59" t="s">
        <v>52</v>
      </c>
      <c r="G15" s="59" t="s">
        <v>52</v>
      </c>
      <c r="H15" s="59" t="s">
        <v>51</v>
      </c>
      <c r="I15" s="5"/>
      <c r="J15" s="66"/>
      <c r="K15" s="60"/>
      <c r="L15" s="60"/>
      <c r="M15" s="60"/>
      <c r="N15" s="60"/>
      <c r="O15" s="60"/>
      <c r="P15" s="65"/>
      <c r="Q15" s="60"/>
      <c r="R15" s="64"/>
      <c r="S15" s="60"/>
      <c r="T15" s="64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</row>
    <row r="16" spans="1:73" x14ac:dyDescent="0.4">
      <c r="A16" s="5"/>
      <c r="B16" s="58" t="s">
        <v>14</v>
      </c>
      <c r="C16" s="41">
        <v>1997</v>
      </c>
      <c r="D16" s="49" t="s">
        <v>51</v>
      </c>
      <c r="E16" s="59" t="s">
        <v>52</v>
      </c>
      <c r="F16" s="59" t="s">
        <v>52</v>
      </c>
      <c r="G16" s="59" t="s">
        <v>52</v>
      </c>
      <c r="H16" s="59" t="s">
        <v>51</v>
      </c>
      <c r="I16" s="5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</row>
    <row r="17" spans="1:73" x14ac:dyDescent="0.4">
      <c r="A17" s="5"/>
      <c r="B17" s="58" t="s">
        <v>15</v>
      </c>
      <c r="C17" s="41">
        <v>1997</v>
      </c>
      <c r="D17" s="49" t="s">
        <v>51</v>
      </c>
      <c r="E17" s="49" t="s">
        <v>52</v>
      </c>
      <c r="F17" s="49" t="s">
        <v>52</v>
      </c>
      <c r="G17" s="49" t="s">
        <v>52</v>
      </c>
      <c r="H17" s="49" t="s">
        <v>51</v>
      </c>
      <c r="I17" s="5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</row>
    <row r="18" spans="1:73" x14ac:dyDescent="0.4">
      <c r="A18" s="5"/>
      <c r="B18" s="5" t="s">
        <v>10</v>
      </c>
      <c r="C18" s="41">
        <v>1977</v>
      </c>
      <c r="D18" s="59" t="s">
        <v>51</v>
      </c>
      <c r="E18" s="59" t="s">
        <v>52</v>
      </c>
      <c r="F18" s="59" t="s">
        <v>52</v>
      </c>
      <c r="G18" s="59" t="s">
        <v>51</v>
      </c>
      <c r="H18" s="59" t="s">
        <v>51</v>
      </c>
      <c r="I18" s="5"/>
      <c r="J18" s="60"/>
      <c r="K18" s="60"/>
      <c r="L18" s="60"/>
      <c r="M18" s="60"/>
      <c r="N18" s="60"/>
      <c r="O18" s="60"/>
      <c r="P18" s="65"/>
      <c r="Q18" s="60"/>
      <c r="R18" s="64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</row>
    <row r="19" spans="1:73" x14ac:dyDescent="0.4">
      <c r="A19" s="5"/>
      <c r="B19" s="5" t="s">
        <v>11</v>
      </c>
      <c r="C19" s="41">
        <v>1991</v>
      </c>
      <c r="D19" s="49" t="s">
        <v>51</v>
      </c>
      <c r="E19" s="59" t="s">
        <v>52</v>
      </c>
      <c r="F19" s="59" t="s">
        <v>52</v>
      </c>
      <c r="G19" s="59" t="s">
        <v>52</v>
      </c>
      <c r="H19" s="59" t="s">
        <v>51</v>
      </c>
      <c r="I19" s="5"/>
      <c r="J19" s="60"/>
      <c r="K19" s="60"/>
      <c r="L19" s="60"/>
      <c r="M19" s="60"/>
      <c r="N19" s="64"/>
      <c r="O19" s="60"/>
      <c r="P19" s="65"/>
      <c r="Q19" s="60"/>
      <c r="R19" s="64"/>
      <c r="S19" s="60"/>
      <c r="T19" s="64"/>
      <c r="U19" s="60"/>
      <c r="V19" s="62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</row>
    <row r="20" spans="1:73" x14ac:dyDescent="0.4">
      <c r="A20" s="5"/>
      <c r="B20" s="10" t="s">
        <v>5</v>
      </c>
      <c r="C20" s="5">
        <v>1929</v>
      </c>
      <c r="D20" s="49" t="s">
        <v>51</v>
      </c>
      <c r="E20" s="59" t="s">
        <v>52</v>
      </c>
      <c r="F20" s="49" t="s">
        <v>51</v>
      </c>
      <c r="G20" s="59" t="s">
        <v>52</v>
      </c>
      <c r="H20" s="49" t="s">
        <v>51</v>
      </c>
      <c r="I20" s="5"/>
      <c r="J20" s="60"/>
      <c r="K20" s="60"/>
      <c r="L20" s="60"/>
      <c r="M20" s="60"/>
      <c r="N20" s="64"/>
      <c r="O20" s="60"/>
      <c r="P20" s="60"/>
      <c r="Q20" s="60"/>
      <c r="R20" s="64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5"/>
      <c r="BC20" s="5"/>
    </row>
    <row r="21" spans="1:73" x14ac:dyDescent="0.4">
      <c r="A21" s="5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5"/>
      <c r="BC21" s="5"/>
    </row>
    <row r="22" spans="1:73" x14ac:dyDescent="0.4">
      <c r="A22" s="5"/>
      <c r="B22" s="10" t="s">
        <v>77</v>
      </c>
      <c r="C22" s="5"/>
      <c r="D22" s="5"/>
      <c r="E22" s="5"/>
      <c r="F22" s="5"/>
      <c r="G22" s="5"/>
      <c r="H22" s="5"/>
      <c r="I22" s="5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5"/>
      <c r="BC22" s="5"/>
    </row>
    <row r="23" spans="1:73" x14ac:dyDescent="0.4">
      <c r="A23" s="5"/>
      <c r="B23" s="68" t="s">
        <v>80</v>
      </c>
      <c r="C23" s="5"/>
      <c r="D23" s="5"/>
      <c r="E23" s="5"/>
      <c r="F23" s="5"/>
      <c r="G23" s="5"/>
      <c r="H23" s="5"/>
      <c r="I23" s="5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5"/>
      <c r="BC23" s="5"/>
    </row>
    <row r="24" spans="1:73" x14ac:dyDescent="0.4">
      <c r="A24" s="5"/>
      <c r="B24" s="10" t="s">
        <v>78</v>
      </c>
      <c r="C24" s="5"/>
      <c r="D24" s="5"/>
      <c r="E24" s="5"/>
      <c r="F24" s="5"/>
      <c r="G24" s="5"/>
      <c r="H24" s="5"/>
      <c r="I24" s="5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5"/>
      <c r="BC24" s="5"/>
    </row>
    <row r="25" spans="1:73" x14ac:dyDescent="0.4">
      <c r="A25" s="5"/>
      <c r="B25" s="10" t="s">
        <v>79</v>
      </c>
      <c r="C25" s="5"/>
      <c r="D25" s="5"/>
      <c r="E25" s="5"/>
      <c r="F25" s="5"/>
      <c r="G25" s="5"/>
      <c r="H25" s="5"/>
      <c r="I25" s="5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5"/>
      <c r="BC25" s="5"/>
    </row>
    <row r="26" spans="1:73" x14ac:dyDescent="0.4">
      <c r="A26" s="5"/>
      <c r="B26" s="10" t="s">
        <v>29</v>
      </c>
      <c r="C26" s="5"/>
      <c r="D26" s="5"/>
      <c r="E26" s="5"/>
      <c r="F26" s="5"/>
      <c r="G26" s="5"/>
      <c r="H26" s="5"/>
      <c r="I26" s="5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5"/>
      <c r="BC26" s="5"/>
    </row>
    <row r="27" spans="1:73" x14ac:dyDescent="0.4">
      <c r="A27" s="5"/>
      <c r="B27" s="10" t="s">
        <v>82</v>
      </c>
      <c r="C27" s="5"/>
      <c r="D27" s="5"/>
      <c r="E27" s="5"/>
      <c r="F27" s="5"/>
      <c r="G27" s="5"/>
      <c r="H27" s="5"/>
      <c r="I27" s="5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5"/>
      <c r="BC27" s="5"/>
    </row>
    <row r="28" spans="1:73" x14ac:dyDescent="0.4">
      <c r="A28" s="5"/>
      <c r="B28" s="10" t="s">
        <v>83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</row>
    <row r="29" spans="1:73" x14ac:dyDescent="0.4">
      <c r="A29" s="5"/>
      <c r="B29" s="10" t="s">
        <v>81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</row>
    <row r="30" spans="1:73" ht="13.5" thickBot="1" x14ac:dyDescent="0.45">
      <c r="A30" s="5"/>
      <c r="B30" s="40" t="s">
        <v>84</v>
      </c>
      <c r="C30" s="38"/>
      <c r="D30" s="38"/>
      <c r="E30" s="38"/>
      <c r="F30" s="38"/>
      <c r="G30" s="38"/>
      <c r="H30" s="38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</row>
    <row r="31" spans="1:73" ht="13.5" thickTop="1" x14ac:dyDescent="0.4">
      <c r="A31" s="5"/>
      <c r="B31" s="42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</row>
    <row r="32" spans="1:73" x14ac:dyDescent="0.4">
      <c r="A32" s="5"/>
      <c r="B32" s="68" t="s">
        <v>85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</row>
    <row r="33" spans="1:55" x14ac:dyDescent="0.4">
      <c r="A33" s="5"/>
      <c r="B33" s="2" t="s">
        <v>86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</row>
    <row r="34" spans="1:55" x14ac:dyDescent="0.4">
      <c r="A34" s="5"/>
      <c r="B34" s="10" t="s">
        <v>87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</row>
    <row r="35" spans="1:55" x14ac:dyDescent="0.4">
      <c r="A35" s="5"/>
      <c r="B35" s="4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</row>
    <row r="36" spans="1:55" x14ac:dyDescent="0.4">
      <c r="A36" s="5"/>
      <c r="B36" s="4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</row>
    <row r="37" spans="1:55" x14ac:dyDescent="0.4">
      <c r="A37" s="5"/>
      <c r="B37" s="44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</row>
    <row r="38" spans="1:55" ht="15.4" x14ac:dyDescent="0.4">
      <c r="A38" s="5"/>
      <c r="B38" s="4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</row>
    <row r="39" spans="1:55" x14ac:dyDescent="0.4">
      <c r="A39" s="5"/>
      <c r="B39" s="4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</row>
    <row r="40" spans="1:55" x14ac:dyDescent="0.4">
      <c r="A40" s="5"/>
      <c r="B40" s="4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</row>
    <row r="41" spans="1:55" x14ac:dyDescent="0.4">
      <c r="A41" s="5"/>
      <c r="B41" s="4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</row>
    <row r="42" spans="1:55" x14ac:dyDescent="0.4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</row>
    <row r="43" spans="1:55" x14ac:dyDescent="0.4">
      <c r="A43" s="5"/>
      <c r="B43" s="4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</row>
    <row r="44" spans="1:55" x14ac:dyDescent="0.4">
      <c r="A44" s="5"/>
      <c r="B44" s="4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</row>
    <row r="45" spans="1:55" x14ac:dyDescent="0.4">
      <c r="A45" s="5"/>
      <c r="B45" s="43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</row>
    <row r="46" spans="1:55" x14ac:dyDescent="0.4">
      <c r="A46" s="5"/>
      <c r="B46" s="43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</row>
    <row r="47" spans="1:55" x14ac:dyDescent="0.4">
      <c r="A47" s="5"/>
      <c r="B47" s="4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</row>
    <row r="48" spans="1:55" x14ac:dyDescent="0.4">
      <c r="A48" s="5"/>
      <c r="B48" s="3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</row>
    <row r="49" spans="1:55" x14ac:dyDescent="0.4">
      <c r="A49" s="5"/>
      <c r="B49" s="46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</row>
    <row r="50" spans="1:55" x14ac:dyDescent="0.4">
      <c r="A50" s="5"/>
      <c r="B50" s="43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</row>
    <row r="51" spans="1:55" x14ac:dyDescent="0.4">
      <c r="A51" s="5"/>
      <c r="B51" s="46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</row>
    <row r="52" spans="1:55" x14ac:dyDescent="0.4">
      <c r="A52" s="5"/>
      <c r="B52" s="46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</row>
    <row r="53" spans="1:55" x14ac:dyDescent="0.4">
      <c r="A53" s="5"/>
      <c r="B53" s="43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</row>
    <row r="54" spans="1:55" x14ac:dyDescent="0.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</row>
    <row r="55" spans="1:55" x14ac:dyDescent="0.4">
      <c r="A55" s="5"/>
      <c r="B55" s="43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</row>
    <row r="56" spans="1:55" x14ac:dyDescent="0.4">
      <c r="A56" s="5"/>
      <c r="B56" s="46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</row>
    <row r="57" spans="1:55" x14ac:dyDescent="0.4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</row>
    <row r="58" spans="1:55" x14ac:dyDescent="0.4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</row>
    <row r="59" spans="1:55" x14ac:dyDescent="0.4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</row>
    <row r="60" spans="1:55" x14ac:dyDescent="0.4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</row>
    <row r="61" spans="1:55" x14ac:dyDescent="0.4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</row>
    <row r="62" spans="1:55" x14ac:dyDescent="0.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</row>
    <row r="63" spans="1:55" x14ac:dyDescent="0.4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</row>
    <row r="64" spans="1:55" x14ac:dyDescent="0.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</row>
    <row r="65" spans="1:55" x14ac:dyDescent="0.4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</row>
    <row r="66" spans="1:55" x14ac:dyDescent="0.4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</row>
    <row r="67" spans="1:55" x14ac:dyDescent="0.4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</row>
    <row r="68" spans="1:55" x14ac:dyDescent="0.4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</row>
    <row r="69" spans="1:55" x14ac:dyDescent="0.4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</row>
    <row r="70" spans="1:55" x14ac:dyDescent="0.4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</row>
    <row r="71" spans="1:55" x14ac:dyDescent="0.4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</row>
    <row r="72" spans="1:55" x14ac:dyDescent="0.4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</row>
    <row r="73" spans="1:55" x14ac:dyDescent="0.4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</row>
    <row r="74" spans="1:55" x14ac:dyDescent="0.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</row>
    <row r="75" spans="1:55" x14ac:dyDescent="0.4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</row>
    <row r="76" spans="1:55" x14ac:dyDescent="0.4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</row>
    <row r="77" spans="1:55" x14ac:dyDescent="0.4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</row>
    <row r="78" spans="1:55" x14ac:dyDescent="0.4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</row>
    <row r="79" spans="1:55" x14ac:dyDescent="0.4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</row>
    <row r="80" spans="1:55" x14ac:dyDescent="0.4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</row>
    <row r="81" spans="1:55" x14ac:dyDescent="0.4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</row>
    <row r="82" spans="1:55" x14ac:dyDescent="0.4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</row>
    <row r="83" spans="1:55" x14ac:dyDescent="0.4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</row>
    <row r="84" spans="1:55" x14ac:dyDescent="0.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</row>
    <row r="85" spans="1:55" x14ac:dyDescent="0.4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</row>
    <row r="86" spans="1:55" x14ac:dyDescent="0.4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</row>
    <row r="87" spans="1:55" x14ac:dyDescent="0.4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</row>
    <row r="88" spans="1:55" x14ac:dyDescent="0.4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</row>
    <row r="89" spans="1:55" x14ac:dyDescent="0.4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</row>
    <row r="90" spans="1:55" x14ac:dyDescent="0.4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</row>
    <row r="91" spans="1:55" x14ac:dyDescent="0.4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</row>
    <row r="92" spans="1:55" x14ac:dyDescent="0.4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</row>
    <row r="93" spans="1:55" x14ac:dyDescent="0.4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</row>
    <row r="94" spans="1:55" x14ac:dyDescent="0.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</row>
    <row r="95" spans="1:55" x14ac:dyDescent="0.4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</row>
    <row r="96" spans="1:55" x14ac:dyDescent="0.4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</row>
    <row r="97" spans="1:55" x14ac:dyDescent="0.4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</row>
    <row r="98" spans="1:55" x14ac:dyDescent="0.4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</row>
    <row r="99" spans="1:55" x14ac:dyDescent="0.4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</row>
    <row r="100" spans="1:55" x14ac:dyDescent="0.4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</row>
    <row r="101" spans="1:55" x14ac:dyDescent="0.4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</row>
    <row r="102" spans="1:55" x14ac:dyDescent="0.4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</row>
    <row r="103" spans="1:55" x14ac:dyDescent="0.4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</row>
    <row r="104" spans="1:55" x14ac:dyDescent="0.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</row>
    <row r="105" spans="1:55" x14ac:dyDescent="0.4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</row>
    <row r="106" spans="1:55" x14ac:dyDescent="0.4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</row>
    <row r="107" spans="1:55" x14ac:dyDescent="0.4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</row>
    <row r="108" spans="1:55" x14ac:dyDescent="0.4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</row>
    <row r="109" spans="1:55" x14ac:dyDescent="0.4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</row>
    <row r="110" spans="1:55" x14ac:dyDescent="0.4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</row>
    <row r="111" spans="1:55" x14ac:dyDescent="0.4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</row>
    <row r="112" spans="1:55" x14ac:dyDescent="0.4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</row>
    <row r="113" spans="1:55" x14ac:dyDescent="0.4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</row>
    <row r="114" spans="1:55" x14ac:dyDescent="0.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</row>
    <row r="115" spans="1:55" x14ac:dyDescent="0.4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</row>
    <row r="116" spans="1:55" x14ac:dyDescent="0.4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</row>
    <row r="117" spans="1:55" x14ac:dyDescent="0.4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</row>
    <row r="118" spans="1:55" x14ac:dyDescent="0.4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</row>
    <row r="119" spans="1:55" x14ac:dyDescent="0.4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</row>
    <row r="120" spans="1:55" x14ac:dyDescent="0.4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</row>
    <row r="121" spans="1:55" x14ac:dyDescent="0.4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</row>
    <row r="122" spans="1:55" x14ac:dyDescent="0.4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</row>
    <row r="123" spans="1:55" x14ac:dyDescent="0.4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</row>
    <row r="124" spans="1:55" x14ac:dyDescent="0.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</row>
    <row r="125" spans="1:55" x14ac:dyDescent="0.4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29"/>
  <sheetViews>
    <sheetView workbookViewId="0">
      <selection activeCell="C4" sqref="C4:T4"/>
    </sheetView>
  </sheetViews>
  <sheetFormatPr defaultColWidth="8.85546875" defaultRowHeight="13.15" x14ac:dyDescent="0.4"/>
  <cols>
    <col min="26" max="26" width="30.85546875" customWidth="1"/>
  </cols>
  <sheetData>
    <row r="1" spans="1:51" ht="12.75" customHeight="1" x14ac:dyDescent="0.4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</row>
    <row r="2" spans="1:51" ht="12.75" customHeight="1" x14ac:dyDescent="0.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  <c r="W2" s="6"/>
      <c r="X2" s="6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</row>
    <row r="3" spans="1:51" ht="12.75" customHeight="1" x14ac:dyDescent="0.45">
      <c r="A3" s="5"/>
      <c r="B3" s="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5"/>
      <c r="V3" s="6"/>
      <c r="W3" s="6"/>
      <c r="X3" s="6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</row>
    <row r="4" spans="1:51" ht="15.4" x14ac:dyDescent="0.45">
      <c r="A4" s="5"/>
      <c r="B4" s="5"/>
      <c r="C4" s="85" t="s">
        <v>88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5"/>
      <c r="V4" s="6"/>
      <c r="W4" s="6"/>
      <c r="X4" s="6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spans="1:51" ht="15.4" x14ac:dyDescent="0.45">
      <c r="A5" s="5"/>
      <c r="B5" s="5"/>
      <c r="C5" s="85" t="s">
        <v>33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5"/>
      <c r="V5" s="6"/>
      <c r="W5" s="6"/>
      <c r="X5" s="6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</row>
    <row r="6" spans="1:51" ht="12.75" customHeight="1" thickBot="1" x14ac:dyDescent="0.4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6"/>
      <c r="W6" s="6"/>
      <c r="X6" s="6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</row>
    <row r="7" spans="1:51" ht="12.75" customHeight="1" thickTop="1" thickBot="1" x14ac:dyDescent="0.4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6"/>
      <c r="W7" s="6"/>
      <c r="X7" s="6"/>
      <c r="Y7" s="5"/>
      <c r="Z7" s="11" t="s">
        <v>37</v>
      </c>
      <c r="AA7" s="11" t="s">
        <v>46</v>
      </c>
      <c r="AB7" s="12"/>
      <c r="AC7" s="12"/>
      <c r="AD7" s="11" t="s">
        <v>36</v>
      </c>
      <c r="AE7" s="12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</row>
    <row r="8" spans="1:51" ht="12.75" customHeight="1" thickTop="1" x14ac:dyDescent="0.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6"/>
      <c r="W8" s="6"/>
      <c r="X8" s="6"/>
      <c r="Y8" s="5"/>
      <c r="Z8" s="7" t="s">
        <v>32</v>
      </c>
      <c r="AA8" s="8">
        <f>Unemployment_rate!R$3</f>
        <v>22</v>
      </c>
      <c r="AB8" s="6"/>
      <c r="AC8" s="6"/>
      <c r="AD8" s="13">
        <f>Unemployment_rate!R$4</f>
        <v>4</v>
      </c>
      <c r="AE8" s="6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</row>
    <row r="9" spans="1:51" ht="12.75" customHeight="1" x14ac:dyDescent="0.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6"/>
      <c r="W9" s="6"/>
      <c r="X9" s="6"/>
      <c r="Y9" s="5"/>
      <c r="Z9" s="7" t="s">
        <v>26</v>
      </c>
      <c r="AA9" s="8">
        <f>Unemployment_rate!D$3</f>
        <v>13.600000000000001</v>
      </c>
      <c r="AB9" s="6"/>
      <c r="AC9" s="6"/>
      <c r="AD9" s="13">
        <f>Unemployment_rate!D$4</f>
        <v>4</v>
      </c>
      <c r="AE9" s="6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</row>
    <row r="10" spans="1:51" ht="12.75" customHeight="1" x14ac:dyDescent="0.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6"/>
      <c r="W10" s="6"/>
      <c r="X10" s="6"/>
      <c r="Y10" s="5"/>
      <c r="Z10" s="7" t="s">
        <v>27</v>
      </c>
      <c r="AA10" s="8">
        <f>Unemployment_rate!C$3</f>
        <v>12.9</v>
      </c>
      <c r="AB10" s="6"/>
      <c r="AC10" s="6"/>
      <c r="AD10" s="13">
        <f>Unemployment_rate!C$4</f>
        <v>6</v>
      </c>
      <c r="AE10" s="6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</row>
    <row r="11" spans="1:51" ht="12.75" customHeight="1" x14ac:dyDescent="0.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6"/>
      <c r="W11" s="6"/>
      <c r="X11" s="6"/>
      <c r="Y11" s="5"/>
      <c r="Z11" s="7" t="s">
        <v>17</v>
      </c>
      <c r="AA11" s="8">
        <f>Unemployment_rate!L$3</f>
        <v>11.7</v>
      </c>
      <c r="AB11" s="6"/>
      <c r="AC11" s="6"/>
      <c r="AD11" s="13">
        <f>Unemployment_rate!L$4</f>
        <v>7</v>
      </c>
      <c r="AE11" s="6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</row>
    <row r="12" spans="1:51" ht="12.75" customHeight="1" x14ac:dyDescent="0.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6"/>
      <c r="W12" s="6"/>
      <c r="X12" s="6"/>
      <c r="Y12" s="5"/>
      <c r="Z12" s="7" t="s">
        <v>23</v>
      </c>
      <c r="AA12" s="8">
        <f>Unemployment_rate!M$3</f>
        <v>7.9</v>
      </c>
      <c r="AB12" s="6"/>
      <c r="AC12" s="6"/>
      <c r="AD12" s="13">
        <f>Unemployment_rate!M$4</f>
        <v>5</v>
      </c>
      <c r="AE12" s="6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</row>
    <row r="13" spans="1:51" ht="12.75" customHeight="1" x14ac:dyDescent="0.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6"/>
      <c r="W13" s="6"/>
      <c r="X13" s="6"/>
      <c r="Y13" s="5"/>
      <c r="Z13" s="7" t="s">
        <v>30</v>
      </c>
      <c r="AA13" s="8">
        <f>Unemployment_rate!T$3</f>
        <v>7.1035714285714295</v>
      </c>
      <c r="AB13" s="6"/>
      <c r="AC13" s="6"/>
      <c r="AD13" s="8">
        <f>Unemployment_rate!T$4</f>
        <v>4.7857142857142856</v>
      </c>
      <c r="AE13" s="6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</row>
    <row r="14" spans="1:51" ht="12.75" customHeight="1" x14ac:dyDescent="0.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6"/>
      <c r="W14" s="6"/>
      <c r="X14" s="6"/>
      <c r="Y14" s="5"/>
      <c r="Z14" s="7" t="s">
        <v>22</v>
      </c>
      <c r="AA14" s="8">
        <f>Unemployment_rate!B$3</f>
        <v>5.9</v>
      </c>
      <c r="AB14" s="6"/>
      <c r="AC14" s="6"/>
      <c r="AD14" s="13">
        <f>Unemployment_rate!B$4</f>
        <v>3</v>
      </c>
      <c r="AE14" s="6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</row>
    <row r="15" spans="1:51" ht="12.75" customHeight="1" x14ac:dyDescent="0.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6"/>
      <c r="W15" s="6"/>
      <c r="X15" s="6"/>
      <c r="Y15" s="5"/>
      <c r="Z15" s="7" t="s">
        <v>19</v>
      </c>
      <c r="AA15" s="8">
        <f>Unemployment_rate!K$3</f>
        <v>5</v>
      </c>
      <c r="AB15" s="6"/>
      <c r="AC15" s="6"/>
      <c r="AD15" s="13">
        <f>Unemployment_rate!K$4</f>
        <v>2</v>
      </c>
      <c r="AE15" s="6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</row>
    <row r="16" spans="1:51" ht="12.75" customHeight="1" x14ac:dyDescent="0.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6"/>
      <c r="W16" s="6"/>
      <c r="X16" s="6"/>
      <c r="Y16" s="5"/>
      <c r="Z16" s="7" t="s">
        <v>21</v>
      </c>
      <c r="AA16" s="8">
        <f>Unemployment_rate!I$3</f>
        <v>4.5999999999999996</v>
      </c>
      <c r="AB16" s="6"/>
      <c r="AC16" s="6"/>
      <c r="AD16" s="13">
        <f>Unemployment_rate!I$4</f>
        <v>7</v>
      </c>
      <c r="AE16" s="6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</row>
    <row r="17" spans="1:51" ht="12.75" customHeight="1" x14ac:dyDescent="0.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6"/>
      <c r="W17" s="6"/>
      <c r="X17" s="6"/>
      <c r="Y17" s="5"/>
      <c r="Z17" s="7" t="s">
        <v>31</v>
      </c>
      <c r="AA17" s="8">
        <f>Unemployment_rate!E$3</f>
        <v>4.4000000000000004</v>
      </c>
      <c r="AB17" s="6"/>
      <c r="AC17" s="6"/>
      <c r="AD17" s="13">
        <f>Unemployment_rate!E$4</f>
        <v>5</v>
      </c>
      <c r="AE17" s="6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</row>
    <row r="18" spans="1:51" ht="12.75" customHeight="1" x14ac:dyDescent="0.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6"/>
      <c r="W18" s="6"/>
      <c r="X18" s="6"/>
      <c r="Y18" s="5"/>
      <c r="Z18" s="7" t="s">
        <v>28</v>
      </c>
      <c r="AA18" s="8">
        <f>Unemployment_rate!J$3</f>
        <v>2.6999999999999993</v>
      </c>
      <c r="AB18" s="6"/>
      <c r="AC18" s="6"/>
      <c r="AD18" s="13">
        <f>Unemployment_rate!J$4</f>
        <v>4</v>
      </c>
      <c r="AE18" s="6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</row>
    <row r="19" spans="1:51" ht="12.75" customHeight="1" x14ac:dyDescent="0.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6"/>
      <c r="W19" s="6"/>
      <c r="X19" s="6"/>
      <c r="Y19" s="5"/>
      <c r="Z19" s="7" t="s">
        <v>20</v>
      </c>
      <c r="AA19" s="8">
        <f>Unemployment_rate!N$3</f>
        <v>2.5</v>
      </c>
      <c r="AB19" s="6"/>
      <c r="AC19" s="6"/>
      <c r="AD19" s="13">
        <f>Unemployment_rate!N$4</f>
        <v>1</v>
      </c>
      <c r="AE19" s="6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</row>
    <row r="20" spans="1:51" ht="12.75" customHeight="1" x14ac:dyDescent="0.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6"/>
      <c r="W20" s="6"/>
      <c r="X20" s="6"/>
      <c r="Y20" s="5"/>
      <c r="Z20" s="7" t="s">
        <v>24</v>
      </c>
      <c r="AA20" s="8">
        <f>Unemployment_rate!G$3</f>
        <v>3.3000000000000003</v>
      </c>
      <c r="AB20" s="6"/>
      <c r="AC20" s="6"/>
      <c r="AD20" s="13">
        <f>Unemployment_rate!G$4</f>
        <v>11</v>
      </c>
      <c r="AE20" s="6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</row>
    <row r="21" spans="1:51" ht="12.75" customHeight="1" x14ac:dyDescent="0.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6"/>
      <c r="W21" s="6"/>
      <c r="X21" s="6"/>
      <c r="Y21" s="5"/>
      <c r="Z21" s="7" t="s">
        <v>25</v>
      </c>
      <c r="AA21" s="8">
        <f>Unemployment_rate!F$3</f>
        <v>2</v>
      </c>
      <c r="AB21" s="6"/>
      <c r="AC21" s="6"/>
      <c r="AD21" s="13">
        <f>Unemployment_rate!F$4</f>
        <v>5</v>
      </c>
      <c r="AE21" s="6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</row>
    <row r="22" spans="1:51" ht="12.75" customHeight="1" x14ac:dyDescent="0.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6"/>
      <c r="W22" s="6"/>
      <c r="X22" s="6"/>
      <c r="Y22" s="5"/>
      <c r="Z22" s="7" t="s">
        <v>18</v>
      </c>
      <c r="AA22" s="8">
        <f>Unemployment_rate!H$3</f>
        <v>0.95000000000000018</v>
      </c>
      <c r="AB22" s="6"/>
      <c r="AC22" s="6"/>
      <c r="AD22" s="13">
        <f>Unemployment_rate!H$4</f>
        <v>3</v>
      </c>
      <c r="AE22" s="6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</row>
    <row r="23" spans="1:51" ht="12.75" customHeight="1" x14ac:dyDescent="0.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6"/>
      <c r="W23" s="6"/>
      <c r="X23" s="6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</row>
    <row r="24" spans="1:51" ht="12.75" customHeight="1" x14ac:dyDescent="0.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6"/>
      <c r="W24" s="6"/>
      <c r="X24" s="6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</row>
    <row r="25" spans="1:51" ht="12.75" customHeight="1" x14ac:dyDescent="0.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6"/>
      <c r="W25" s="6"/>
      <c r="X25" s="6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</row>
    <row r="26" spans="1:51" ht="12.75" customHeight="1" x14ac:dyDescent="0.4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6"/>
      <c r="W26" s="6"/>
      <c r="X26" s="6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</row>
    <row r="27" spans="1:51" ht="12.75" customHeight="1" x14ac:dyDescent="0.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6"/>
      <c r="W27" s="6"/>
      <c r="X27" s="6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</row>
    <row r="28" spans="1:51" ht="12.75" customHeight="1" x14ac:dyDescent="0.4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6"/>
      <c r="W28" s="6"/>
      <c r="X28" s="6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</row>
    <row r="29" spans="1:51" ht="12.75" customHeight="1" x14ac:dyDescent="0.4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6"/>
      <c r="W29" s="6"/>
      <c r="X29" s="6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</row>
    <row r="30" spans="1:51" ht="12.75" customHeight="1" x14ac:dyDescent="0.4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6"/>
      <c r="W30" s="6"/>
      <c r="X30" s="6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</row>
    <row r="31" spans="1:51" ht="12.75" customHeight="1" x14ac:dyDescent="0.4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6"/>
      <c r="W31" s="6"/>
      <c r="X31" s="6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</row>
    <row r="32" spans="1:51" ht="12.75" customHeight="1" x14ac:dyDescent="0.4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6"/>
      <c r="W32" s="6"/>
      <c r="X32" s="6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</row>
    <row r="33" spans="1:51" ht="12.75" customHeight="1" x14ac:dyDescent="0.4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6"/>
      <c r="W33" s="6"/>
      <c r="X33" s="6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</row>
    <row r="34" spans="1:51" ht="12.75" customHeight="1" x14ac:dyDescent="0.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6"/>
      <c r="W34" s="6"/>
      <c r="X34" s="6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</row>
    <row r="35" spans="1:51" ht="12.75" customHeight="1" x14ac:dyDescent="0.4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6"/>
      <c r="W35" s="6"/>
      <c r="X35" s="6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</row>
    <row r="36" spans="1:51" ht="12.75" customHeight="1" x14ac:dyDescent="0.4">
      <c r="A36" s="5"/>
      <c r="B36" s="5"/>
      <c r="C36" s="5" t="s">
        <v>41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6"/>
      <c r="W36" s="6"/>
      <c r="X36" s="6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</row>
    <row r="37" spans="1:51" ht="12.75" customHeight="1" x14ac:dyDescent="0.4">
      <c r="A37" s="5"/>
      <c r="B37" s="5"/>
      <c r="C37" s="5" t="s">
        <v>42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6"/>
      <c r="W37" s="6"/>
      <c r="X37" s="6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</row>
    <row r="38" spans="1:51" ht="12.75" customHeight="1" x14ac:dyDescent="0.4">
      <c r="A38" s="5"/>
      <c r="B38" s="5"/>
      <c r="C38" s="5" t="s">
        <v>40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6"/>
      <c r="W38" s="6"/>
      <c r="X38" s="6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</row>
    <row r="39" spans="1:51" ht="12.75" customHeight="1" x14ac:dyDescent="0.4">
      <c r="A39" s="5"/>
      <c r="B39" s="5"/>
      <c r="C39" s="5" t="s">
        <v>43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6"/>
      <c r="W39" s="6"/>
      <c r="X39" s="6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</row>
    <row r="40" spans="1:51" ht="12.75" customHeight="1" x14ac:dyDescent="0.4">
      <c r="A40" s="5"/>
      <c r="B40" s="5"/>
      <c r="C40" s="5" t="s">
        <v>44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6"/>
      <c r="W40" s="6"/>
      <c r="X40" s="6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</row>
    <row r="41" spans="1:51" ht="12.75" customHeight="1" x14ac:dyDescent="0.4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6"/>
      <c r="W41" s="6"/>
      <c r="X41" s="6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</row>
    <row r="42" spans="1:51" ht="12.75" customHeight="1" x14ac:dyDescent="0.4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6"/>
      <c r="W42" s="6"/>
      <c r="X42" s="6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</row>
    <row r="43" spans="1:51" ht="12.75" customHeight="1" x14ac:dyDescent="0.4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6"/>
      <c r="W43" s="6"/>
      <c r="X43" s="6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</row>
    <row r="44" spans="1:51" ht="12.75" customHeight="1" x14ac:dyDescent="0.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6"/>
      <c r="W44" s="6"/>
      <c r="X44" s="6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</row>
    <row r="45" spans="1:51" ht="12.75" customHeight="1" x14ac:dyDescent="0.4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6"/>
      <c r="W45" s="6"/>
      <c r="X45" s="6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</row>
    <row r="46" spans="1:51" ht="12.75" customHeight="1" x14ac:dyDescent="0.4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6"/>
      <c r="W46" s="6"/>
      <c r="X46" s="6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</row>
    <row r="47" spans="1:51" ht="12.75" customHeight="1" x14ac:dyDescent="0.4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6"/>
      <c r="W47" s="6"/>
      <c r="X47" s="6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</row>
    <row r="48" spans="1:51" ht="12.75" customHeight="1" x14ac:dyDescent="0.4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6"/>
      <c r="W48" s="6"/>
      <c r="X48" s="6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</row>
    <row r="49" spans="1:51" ht="12.75" customHeight="1" x14ac:dyDescent="0.4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6"/>
      <c r="W49" s="6"/>
      <c r="X49" s="6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</row>
    <row r="50" spans="1:51" ht="12.75" customHeight="1" x14ac:dyDescent="0.4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6"/>
      <c r="W50" s="6"/>
      <c r="X50" s="6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</row>
    <row r="51" spans="1:51" ht="12.75" customHeight="1" x14ac:dyDescent="0.4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6"/>
      <c r="W51" s="6"/>
      <c r="X51" s="6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</row>
    <row r="52" spans="1:51" ht="12.75" customHeight="1" x14ac:dyDescent="0.4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6"/>
      <c r="W52" s="6"/>
      <c r="X52" s="6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</row>
    <row r="53" spans="1:51" ht="12.75" customHeight="1" x14ac:dyDescent="0.4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6"/>
      <c r="W53" s="6"/>
      <c r="X53" s="6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</row>
    <row r="54" spans="1:51" ht="12.75" customHeight="1" x14ac:dyDescent="0.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6"/>
      <c r="W54" s="6"/>
      <c r="X54" s="6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</row>
    <row r="55" spans="1:51" ht="12.75" customHeight="1" x14ac:dyDescent="0.4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6"/>
      <c r="W55" s="6"/>
      <c r="X55" s="6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</row>
    <row r="56" spans="1:51" ht="12.75" customHeight="1" x14ac:dyDescent="0.4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6"/>
      <c r="W56" s="6"/>
      <c r="X56" s="6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</row>
    <row r="57" spans="1:51" ht="12.75" customHeight="1" x14ac:dyDescent="0.4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6"/>
      <c r="W57" s="6"/>
      <c r="X57" s="6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</row>
    <row r="58" spans="1:51" ht="12.75" customHeight="1" x14ac:dyDescent="0.4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6"/>
      <c r="W58" s="6"/>
      <c r="X58" s="6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</row>
    <row r="59" spans="1:51" ht="12.75" customHeight="1" x14ac:dyDescent="0.4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6"/>
      <c r="W59" s="6"/>
      <c r="X59" s="6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</row>
    <row r="60" spans="1:51" ht="12.75" customHeight="1" x14ac:dyDescent="0.4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6"/>
      <c r="W60" s="6"/>
      <c r="X60" s="6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</row>
    <row r="61" spans="1:51" ht="12.75" customHeight="1" x14ac:dyDescent="0.4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6"/>
      <c r="W61" s="6"/>
      <c r="X61" s="6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</row>
    <row r="62" spans="1:51" ht="12.75" customHeight="1" x14ac:dyDescent="0.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6"/>
      <c r="W62" s="6"/>
      <c r="X62" s="6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</row>
    <row r="63" spans="1:51" ht="12.75" customHeight="1" x14ac:dyDescent="0.4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6"/>
      <c r="W63" s="6"/>
      <c r="X63" s="6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</row>
    <row r="64" spans="1:51" ht="12.75" customHeight="1" x14ac:dyDescent="0.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6"/>
      <c r="W64" s="6"/>
      <c r="X64" s="6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</row>
    <row r="65" spans="1:51" ht="12.75" customHeight="1" x14ac:dyDescent="0.4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6"/>
      <c r="W65" s="6"/>
      <c r="X65" s="6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</row>
    <row r="66" spans="1:51" ht="12.75" customHeight="1" x14ac:dyDescent="0.4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6"/>
      <c r="W66" s="6"/>
      <c r="X66" s="6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</row>
    <row r="67" spans="1:51" ht="12.75" customHeight="1" x14ac:dyDescent="0.4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6"/>
      <c r="W67" s="6"/>
      <c r="X67" s="6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</row>
    <row r="68" spans="1:51" ht="12.75" customHeight="1" x14ac:dyDescent="0.4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6"/>
      <c r="W68" s="6"/>
      <c r="X68" s="6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</row>
    <row r="69" spans="1:51" ht="12.75" customHeight="1" x14ac:dyDescent="0.4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6"/>
      <c r="W69" s="6"/>
      <c r="X69" s="6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</row>
    <row r="70" spans="1:51" ht="12.75" customHeight="1" x14ac:dyDescent="0.4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6"/>
      <c r="W70" s="6"/>
      <c r="X70" s="6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</row>
    <row r="71" spans="1:51" ht="12.75" customHeight="1" x14ac:dyDescent="0.4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6"/>
      <c r="W71" s="6"/>
      <c r="X71" s="6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</row>
    <row r="72" spans="1:51" ht="12.75" customHeight="1" x14ac:dyDescent="0.4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6"/>
      <c r="W72" s="6"/>
      <c r="X72" s="6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</row>
    <row r="73" spans="1:51" ht="12.75" customHeight="1" x14ac:dyDescent="0.4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6"/>
      <c r="W73" s="6"/>
      <c r="X73" s="6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</row>
    <row r="74" spans="1:51" ht="12.75" customHeight="1" x14ac:dyDescent="0.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6"/>
      <c r="W74" s="6"/>
      <c r="X74" s="6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</row>
    <row r="75" spans="1:51" ht="12.75" customHeight="1" x14ac:dyDescent="0.4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6"/>
      <c r="W75" s="6"/>
      <c r="X75" s="6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</row>
    <row r="76" spans="1:51" ht="12.75" customHeight="1" x14ac:dyDescent="0.4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6"/>
      <c r="W76" s="6"/>
      <c r="X76" s="6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</row>
    <row r="77" spans="1:51" ht="12.75" customHeight="1" x14ac:dyDescent="0.4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6"/>
      <c r="W77" s="6"/>
      <c r="X77" s="6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</row>
    <row r="78" spans="1:51" ht="12.75" customHeight="1" x14ac:dyDescent="0.4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6"/>
      <c r="W78" s="6"/>
      <c r="X78" s="6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</row>
    <row r="79" spans="1:51" x14ac:dyDescent="0.4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6"/>
      <c r="W79" s="6"/>
      <c r="X79" s="6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</row>
    <row r="80" spans="1:51" x14ac:dyDescent="0.4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6"/>
      <c r="W80" s="6"/>
      <c r="X80" s="6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</row>
    <row r="81" spans="1:51" x14ac:dyDescent="0.4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6"/>
      <c r="W81" s="6"/>
      <c r="X81" s="6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</row>
    <row r="82" spans="1:51" x14ac:dyDescent="0.4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6"/>
      <c r="W82" s="6"/>
      <c r="X82" s="6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</row>
    <row r="83" spans="1:51" x14ac:dyDescent="0.4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6"/>
      <c r="W83" s="6"/>
      <c r="X83" s="6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</row>
    <row r="84" spans="1:51" x14ac:dyDescent="0.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6"/>
      <c r="W84" s="6"/>
      <c r="X84" s="6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</row>
    <row r="85" spans="1:51" x14ac:dyDescent="0.4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6"/>
      <c r="W85" s="6"/>
      <c r="X85" s="6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</row>
    <row r="86" spans="1:51" x14ac:dyDescent="0.4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6"/>
      <c r="W86" s="6"/>
      <c r="X86" s="6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</row>
    <row r="87" spans="1:51" x14ac:dyDescent="0.4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6"/>
      <c r="W87" s="6"/>
      <c r="X87" s="6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</row>
    <row r="88" spans="1:51" x14ac:dyDescent="0.4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6"/>
      <c r="W88" s="6"/>
      <c r="X88" s="6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</row>
    <row r="89" spans="1:51" x14ac:dyDescent="0.4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6"/>
      <c r="W89" s="6"/>
      <c r="X89" s="6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</row>
    <row r="90" spans="1:51" x14ac:dyDescent="0.4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6"/>
      <c r="W90" s="6"/>
      <c r="X90" s="6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</row>
    <row r="91" spans="1:51" x14ac:dyDescent="0.4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6"/>
      <c r="W91" s="6"/>
      <c r="X91" s="6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</row>
    <row r="92" spans="1:51" x14ac:dyDescent="0.4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6"/>
      <c r="W92" s="6"/>
      <c r="X92" s="6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</row>
    <row r="93" spans="1:51" x14ac:dyDescent="0.4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6"/>
      <c r="W93" s="6"/>
      <c r="X93" s="6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</row>
    <row r="94" spans="1:51" x14ac:dyDescent="0.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6"/>
      <c r="W94" s="6"/>
      <c r="X94" s="6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</row>
    <row r="95" spans="1:51" x14ac:dyDescent="0.4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6"/>
      <c r="W95" s="6"/>
      <c r="X95" s="6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</row>
    <row r="96" spans="1:51" x14ac:dyDescent="0.4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6"/>
      <c r="W96" s="6"/>
      <c r="X96" s="6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</row>
    <row r="97" spans="1:51" x14ac:dyDescent="0.4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6"/>
      <c r="W97" s="6"/>
      <c r="X97" s="6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</row>
    <row r="98" spans="1:51" x14ac:dyDescent="0.4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</row>
    <row r="99" spans="1:51" x14ac:dyDescent="0.4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</row>
    <row r="100" spans="1:51" x14ac:dyDescent="0.4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</row>
    <row r="101" spans="1:51" x14ac:dyDescent="0.4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</row>
    <row r="102" spans="1:51" x14ac:dyDescent="0.4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</row>
    <row r="103" spans="1:51" x14ac:dyDescent="0.4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</row>
    <row r="104" spans="1:51" x14ac:dyDescent="0.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</row>
    <row r="105" spans="1:51" x14ac:dyDescent="0.4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</row>
    <row r="106" spans="1:51" x14ac:dyDescent="0.4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</row>
    <row r="107" spans="1:51" x14ac:dyDescent="0.4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</row>
    <row r="108" spans="1:51" x14ac:dyDescent="0.4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</row>
    <row r="109" spans="1:51" x14ac:dyDescent="0.4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</row>
    <row r="110" spans="1:51" x14ac:dyDescent="0.4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</row>
    <row r="111" spans="1:51" x14ac:dyDescent="0.4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</row>
    <row r="112" spans="1:51" x14ac:dyDescent="0.4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</row>
    <row r="113" spans="1:51" x14ac:dyDescent="0.4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</row>
    <row r="114" spans="1:51" x14ac:dyDescent="0.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</row>
    <row r="115" spans="1:51" x14ac:dyDescent="0.4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</row>
    <row r="116" spans="1:51" x14ac:dyDescent="0.4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</row>
    <row r="117" spans="1:51" x14ac:dyDescent="0.4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</row>
    <row r="118" spans="1:51" x14ac:dyDescent="0.4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</row>
    <row r="119" spans="1:51" x14ac:dyDescent="0.4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</row>
    <row r="120" spans="1:51" x14ac:dyDescent="0.4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</row>
    <row r="121" spans="1:51" x14ac:dyDescent="0.4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</row>
    <row r="122" spans="1:51" x14ac:dyDescent="0.4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</row>
    <row r="123" spans="1:51" x14ac:dyDescent="0.4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</row>
    <row r="124" spans="1:51" x14ac:dyDescent="0.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</row>
    <row r="125" spans="1:51" x14ac:dyDescent="0.4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</row>
    <row r="126" spans="1:51" x14ac:dyDescent="0.4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</row>
    <row r="127" spans="1:51" x14ac:dyDescent="0.4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</row>
    <row r="128" spans="1:51" x14ac:dyDescent="0.4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</row>
    <row r="129" spans="1:51" x14ac:dyDescent="0.4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</row>
    <row r="130" spans="1:51" x14ac:dyDescent="0.4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</row>
    <row r="131" spans="1:51" x14ac:dyDescent="0.4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</row>
    <row r="132" spans="1:51" x14ac:dyDescent="0.4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</row>
    <row r="133" spans="1:51" x14ac:dyDescent="0.4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</row>
    <row r="134" spans="1:51" x14ac:dyDescent="0.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</row>
    <row r="135" spans="1:51" x14ac:dyDescent="0.4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</row>
    <row r="136" spans="1:51" x14ac:dyDescent="0.4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</row>
    <row r="137" spans="1:51" x14ac:dyDescent="0.4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</row>
    <row r="138" spans="1:51" x14ac:dyDescent="0.4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</row>
    <row r="139" spans="1:51" x14ac:dyDescent="0.4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</row>
    <row r="140" spans="1:51" x14ac:dyDescent="0.4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</row>
    <row r="141" spans="1:51" x14ac:dyDescent="0.4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</row>
    <row r="142" spans="1:51" x14ac:dyDescent="0.4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</row>
    <row r="143" spans="1:51" x14ac:dyDescent="0.4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</row>
    <row r="144" spans="1:51" x14ac:dyDescent="0.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</row>
    <row r="145" spans="1:51" x14ac:dyDescent="0.4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</row>
    <row r="146" spans="1:51" x14ac:dyDescent="0.4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</row>
    <row r="147" spans="1:51" x14ac:dyDescent="0.4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</row>
    <row r="148" spans="1:51" x14ac:dyDescent="0.4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</row>
    <row r="149" spans="1:51" x14ac:dyDescent="0.4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</row>
    <row r="150" spans="1:51" x14ac:dyDescent="0.4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</row>
    <row r="151" spans="1:51" x14ac:dyDescent="0.4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</row>
    <row r="152" spans="1:51" x14ac:dyDescent="0.4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</row>
    <row r="153" spans="1:51" x14ac:dyDescent="0.4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</row>
    <row r="154" spans="1:51" x14ac:dyDescent="0.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</row>
    <row r="155" spans="1:51" x14ac:dyDescent="0.4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</row>
    <row r="156" spans="1:51" x14ac:dyDescent="0.4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</row>
    <row r="157" spans="1:51" x14ac:dyDescent="0.4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</row>
    <row r="158" spans="1:51" x14ac:dyDescent="0.4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</row>
    <row r="159" spans="1:51" x14ac:dyDescent="0.4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</row>
    <row r="160" spans="1:51" x14ac:dyDescent="0.4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</row>
    <row r="161" spans="1:51" x14ac:dyDescent="0.4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</row>
    <row r="162" spans="1:51" x14ac:dyDescent="0.4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</row>
    <row r="163" spans="1:51" x14ac:dyDescent="0.4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</row>
    <row r="164" spans="1:51" x14ac:dyDescent="0.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</row>
    <row r="165" spans="1:51" x14ac:dyDescent="0.4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</row>
    <row r="166" spans="1:51" x14ac:dyDescent="0.4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</row>
    <row r="167" spans="1:51" x14ac:dyDescent="0.4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</row>
    <row r="168" spans="1:51" x14ac:dyDescent="0.4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</row>
    <row r="169" spans="1:51" x14ac:dyDescent="0.4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</row>
    <row r="170" spans="1:51" x14ac:dyDescent="0.4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</row>
    <row r="171" spans="1:51" x14ac:dyDescent="0.4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</row>
    <row r="172" spans="1:51" x14ac:dyDescent="0.4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</row>
    <row r="173" spans="1:51" x14ac:dyDescent="0.4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</row>
    <row r="174" spans="1:51" x14ac:dyDescent="0.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</row>
    <row r="175" spans="1:51" x14ac:dyDescent="0.4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</row>
    <row r="176" spans="1:51" x14ac:dyDescent="0.4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</row>
    <row r="177" spans="1:51" x14ac:dyDescent="0.4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</row>
    <row r="178" spans="1:51" x14ac:dyDescent="0.4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</row>
    <row r="179" spans="1:51" x14ac:dyDescent="0.4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</row>
    <row r="180" spans="1:51" x14ac:dyDescent="0.4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</row>
    <row r="181" spans="1:51" x14ac:dyDescent="0.4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</row>
    <row r="182" spans="1:51" x14ac:dyDescent="0.4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</row>
    <row r="183" spans="1:51" x14ac:dyDescent="0.4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</row>
    <row r="184" spans="1:51" x14ac:dyDescent="0.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</row>
    <row r="185" spans="1:51" x14ac:dyDescent="0.4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</row>
    <row r="186" spans="1:51" x14ac:dyDescent="0.4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</row>
    <row r="187" spans="1:51" x14ac:dyDescent="0.4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</row>
    <row r="188" spans="1:51" x14ac:dyDescent="0.4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</row>
    <row r="189" spans="1:51" x14ac:dyDescent="0.4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</row>
    <row r="190" spans="1:51" x14ac:dyDescent="0.4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</row>
    <row r="191" spans="1:51" x14ac:dyDescent="0.4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</row>
    <row r="192" spans="1:51" x14ac:dyDescent="0.4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</row>
    <row r="193" spans="1:51" x14ac:dyDescent="0.4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</row>
    <row r="194" spans="1:51" x14ac:dyDescent="0.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</row>
    <row r="195" spans="1:51" x14ac:dyDescent="0.4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</row>
    <row r="196" spans="1:51" x14ac:dyDescent="0.4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</row>
    <row r="197" spans="1:51" x14ac:dyDescent="0.4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</row>
    <row r="198" spans="1:51" x14ac:dyDescent="0.4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</row>
    <row r="199" spans="1:51" x14ac:dyDescent="0.4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</row>
    <row r="200" spans="1:51" x14ac:dyDescent="0.4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</row>
    <row r="201" spans="1:51" x14ac:dyDescent="0.4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</row>
    <row r="202" spans="1:51" x14ac:dyDescent="0.4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</row>
    <row r="203" spans="1:51" x14ac:dyDescent="0.4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</row>
    <row r="204" spans="1:51" x14ac:dyDescent="0.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</row>
    <row r="205" spans="1:51" x14ac:dyDescent="0.4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</row>
    <row r="206" spans="1:51" x14ac:dyDescent="0.4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</row>
    <row r="207" spans="1:51" x14ac:dyDescent="0.4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</row>
    <row r="208" spans="1:51" x14ac:dyDescent="0.4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</row>
    <row r="209" spans="1:51" x14ac:dyDescent="0.4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</row>
    <row r="210" spans="1:51" x14ac:dyDescent="0.4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</row>
    <row r="211" spans="1:51" x14ac:dyDescent="0.4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</row>
    <row r="212" spans="1:51" x14ac:dyDescent="0.4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</row>
    <row r="213" spans="1:51" x14ac:dyDescent="0.4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</row>
    <row r="214" spans="1:51" x14ac:dyDescent="0.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</row>
    <row r="215" spans="1:51" x14ac:dyDescent="0.4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</row>
    <row r="216" spans="1:51" x14ac:dyDescent="0.4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</row>
    <row r="217" spans="1:51" x14ac:dyDescent="0.4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</row>
    <row r="218" spans="1:51" x14ac:dyDescent="0.4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</row>
    <row r="219" spans="1:51" x14ac:dyDescent="0.4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</row>
    <row r="220" spans="1:51" x14ac:dyDescent="0.4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</row>
    <row r="221" spans="1:51" x14ac:dyDescent="0.4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</row>
    <row r="222" spans="1:51" x14ac:dyDescent="0.4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</row>
    <row r="223" spans="1:51" x14ac:dyDescent="0.4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</row>
    <row r="224" spans="1:51" x14ac:dyDescent="0.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</row>
    <row r="225" spans="1:51" x14ac:dyDescent="0.4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</row>
    <row r="226" spans="1:51" x14ac:dyDescent="0.4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</row>
    <row r="227" spans="1:51" x14ac:dyDescent="0.4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</row>
    <row r="228" spans="1:51" x14ac:dyDescent="0.4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</row>
    <row r="229" spans="1:51" x14ac:dyDescent="0.4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</row>
    <row r="230" spans="1:51" x14ac:dyDescent="0.4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</row>
    <row r="231" spans="1:51" x14ac:dyDescent="0.4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</row>
    <row r="232" spans="1:51" x14ac:dyDescent="0.4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</row>
    <row r="233" spans="1:51" x14ac:dyDescent="0.4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</row>
    <row r="234" spans="1:51" x14ac:dyDescent="0.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</row>
    <row r="235" spans="1:51" x14ac:dyDescent="0.4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</row>
    <row r="236" spans="1:51" x14ac:dyDescent="0.4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</row>
    <row r="237" spans="1:51" x14ac:dyDescent="0.4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</row>
    <row r="238" spans="1:51" x14ac:dyDescent="0.4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</row>
    <row r="239" spans="1:51" x14ac:dyDescent="0.4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</row>
    <row r="240" spans="1:51" x14ac:dyDescent="0.4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</row>
    <row r="241" spans="1:51" x14ac:dyDescent="0.4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</row>
    <row r="242" spans="1:51" x14ac:dyDescent="0.4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</row>
    <row r="243" spans="1:51" x14ac:dyDescent="0.4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</row>
    <row r="244" spans="1:51" x14ac:dyDescent="0.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</row>
    <row r="245" spans="1:51" x14ac:dyDescent="0.4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</row>
    <row r="246" spans="1:51" x14ac:dyDescent="0.4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</row>
    <row r="247" spans="1:51" x14ac:dyDescent="0.4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</row>
    <row r="248" spans="1:51" x14ac:dyDescent="0.4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</row>
    <row r="249" spans="1:51" x14ac:dyDescent="0.4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</row>
    <row r="250" spans="1:51" x14ac:dyDescent="0.4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</row>
    <row r="251" spans="1:51" x14ac:dyDescent="0.4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</row>
    <row r="252" spans="1:51" x14ac:dyDescent="0.4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</row>
    <row r="253" spans="1:51" x14ac:dyDescent="0.4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</row>
    <row r="254" spans="1:51" x14ac:dyDescent="0.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</row>
    <row r="255" spans="1:51" x14ac:dyDescent="0.4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</row>
    <row r="256" spans="1:51" x14ac:dyDescent="0.4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</row>
    <row r="257" spans="1:51" x14ac:dyDescent="0.4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</row>
    <row r="258" spans="1:51" x14ac:dyDescent="0.4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</row>
    <row r="259" spans="1:51" x14ac:dyDescent="0.4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</row>
    <row r="260" spans="1:51" x14ac:dyDescent="0.4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</row>
    <row r="261" spans="1:51" x14ac:dyDescent="0.4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</row>
    <row r="262" spans="1:51" x14ac:dyDescent="0.4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</row>
    <row r="263" spans="1:51" x14ac:dyDescent="0.4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</row>
    <row r="264" spans="1:51" x14ac:dyDescent="0.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</row>
    <row r="265" spans="1:51" x14ac:dyDescent="0.4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</row>
    <row r="266" spans="1:51" x14ac:dyDescent="0.4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</row>
    <row r="267" spans="1:51" x14ac:dyDescent="0.4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</row>
    <row r="268" spans="1:51" x14ac:dyDescent="0.4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</row>
    <row r="269" spans="1:51" x14ac:dyDescent="0.4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</row>
    <row r="270" spans="1:51" x14ac:dyDescent="0.4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</row>
    <row r="271" spans="1:51" x14ac:dyDescent="0.4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</row>
    <row r="272" spans="1:51" x14ac:dyDescent="0.4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</row>
    <row r="273" spans="1:51" x14ac:dyDescent="0.4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</row>
    <row r="274" spans="1:51" x14ac:dyDescent="0.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</row>
    <row r="275" spans="1:51" x14ac:dyDescent="0.4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</row>
    <row r="276" spans="1:51" x14ac:dyDescent="0.4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</row>
    <row r="277" spans="1:51" x14ac:dyDescent="0.4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</row>
    <row r="278" spans="1:51" x14ac:dyDescent="0.4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</row>
    <row r="279" spans="1:51" x14ac:dyDescent="0.4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</row>
    <row r="280" spans="1:51" x14ac:dyDescent="0.4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</row>
    <row r="281" spans="1:51" x14ac:dyDescent="0.4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</row>
    <row r="282" spans="1:51" x14ac:dyDescent="0.4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</row>
    <row r="283" spans="1:51" x14ac:dyDescent="0.4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</row>
    <row r="284" spans="1:51" x14ac:dyDescent="0.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</row>
    <row r="285" spans="1:51" x14ac:dyDescent="0.4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</row>
    <row r="286" spans="1:51" x14ac:dyDescent="0.4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</row>
    <row r="287" spans="1:51" x14ac:dyDescent="0.4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</row>
    <row r="288" spans="1:51" x14ac:dyDescent="0.4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</row>
    <row r="289" spans="1:51" x14ac:dyDescent="0.4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</row>
    <row r="290" spans="1:51" x14ac:dyDescent="0.4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</row>
    <row r="291" spans="1:51" x14ac:dyDescent="0.4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</row>
    <row r="292" spans="1:51" x14ac:dyDescent="0.4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</row>
    <row r="293" spans="1:51" x14ac:dyDescent="0.4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</row>
    <row r="294" spans="1:51" x14ac:dyDescent="0.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</row>
    <row r="295" spans="1:51" x14ac:dyDescent="0.4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</row>
    <row r="296" spans="1:51" x14ac:dyDescent="0.4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</row>
    <row r="297" spans="1:51" x14ac:dyDescent="0.4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</row>
    <row r="298" spans="1:51" x14ac:dyDescent="0.4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</row>
    <row r="299" spans="1:51" x14ac:dyDescent="0.4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</row>
    <row r="300" spans="1:51" x14ac:dyDescent="0.4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</row>
    <row r="301" spans="1:51" x14ac:dyDescent="0.4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</row>
    <row r="302" spans="1:51" x14ac:dyDescent="0.4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</row>
    <row r="303" spans="1:51" x14ac:dyDescent="0.4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</row>
    <row r="304" spans="1:51" x14ac:dyDescent="0.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</row>
    <row r="305" spans="1:51" x14ac:dyDescent="0.4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</row>
    <row r="306" spans="1:51" x14ac:dyDescent="0.4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</row>
    <row r="307" spans="1:51" x14ac:dyDescent="0.4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</row>
    <row r="308" spans="1:51" x14ac:dyDescent="0.4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</row>
    <row r="309" spans="1:51" x14ac:dyDescent="0.4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</row>
    <row r="310" spans="1:51" x14ac:dyDescent="0.4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</row>
    <row r="311" spans="1:51" x14ac:dyDescent="0.4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</row>
    <row r="312" spans="1:51" x14ac:dyDescent="0.4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</row>
    <row r="313" spans="1:51" x14ac:dyDescent="0.4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</row>
    <row r="314" spans="1:51" x14ac:dyDescent="0.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</row>
    <row r="315" spans="1:51" x14ac:dyDescent="0.4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</row>
    <row r="316" spans="1:51" x14ac:dyDescent="0.4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</row>
    <row r="317" spans="1:51" x14ac:dyDescent="0.4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</row>
    <row r="318" spans="1:51" x14ac:dyDescent="0.4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</row>
    <row r="319" spans="1:51" x14ac:dyDescent="0.4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</row>
    <row r="320" spans="1:51" x14ac:dyDescent="0.4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</row>
    <row r="321" spans="1:51" x14ac:dyDescent="0.4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</row>
    <row r="322" spans="1:51" x14ac:dyDescent="0.4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</row>
    <row r="323" spans="1:51" x14ac:dyDescent="0.4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</row>
    <row r="324" spans="1:51" x14ac:dyDescent="0.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</row>
    <row r="325" spans="1:51" x14ac:dyDescent="0.4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</row>
    <row r="326" spans="1:51" x14ac:dyDescent="0.4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</row>
    <row r="327" spans="1:51" x14ac:dyDescent="0.4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</row>
    <row r="328" spans="1:51" x14ac:dyDescent="0.4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</row>
    <row r="329" spans="1:51" x14ac:dyDescent="0.4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</row>
    <row r="330" spans="1:51" x14ac:dyDescent="0.4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</row>
    <row r="331" spans="1:51" x14ac:dyDescent="0.4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</row>
    <row r="332" spans="1:51" x14ac:dyDescent="0.4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</row>
    <row r="333" spans="1:51" x14ac:dyDescent="0.4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</row>
    <row r="334" spans="1:51" x14ac:dyDescent="0.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</row>
    <row r="335" spans="1:51" x14ac:dyDescent="0.4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</row>
    <row r="336" spans="1:51" x14ac:dyDescent="0.4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</row>
    <row r="337" spans="1:51" x14ac:dyDescent="0.4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</row>
    <row r="338" spans="1:51" x14ac:dyDescent="0.4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</row>
    <row r="339" spans="1:51" x14ac:dyDescent="0.4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</row>
    <row r="340" spans="1:51" x14ac:dyDescent="0.4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</row>
    <row r="341" spans="1:51" x14ac:dyDescent="0.4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</row>
    <row r="342" spans="1:51" x14ac:dyDescent="0.4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</row>
    <row r="343" spans="1:51" x14ac:dyDescent="0.4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</row>
    <row r="344" spans="1:51" x14ac:dyDescent="0.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</row>
    <row r="345" spans="1:51" x14ac:dyDescent="0.4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</row>
    <row r="346" spans="1:51" x14ac:dyDescent="0.4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</row>
    <row r="347" spans="1:51" x14ac:dyDescent="0.4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</row>
    <row r="348" spans="1:51" x14ac:dyDescent="0.4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</row>
    <row r="349" spans="1:51" x14ac:dyDescent="0.4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</row>
    <row r="350" spans="1:51" x14ac:dyDescent="0.4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</row>
    <row r="351" spans="1:51" x14ac:dyDescent="0.4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</row>
    <row r="352" spans="1:51" x14ac:dyDescent="0.4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</row>
    <row r="353" spans="1:51" x14ac:dyDescent="0.4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</row>
    <row r="354" spans="1:51" x14ac:dyDescent="0.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</row>
    <row r="355" spans="1:51" x14ac:dyDescent="0.4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</row>
    <row r="356" spans="1:51" x14ac:dyDescent="0.4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</row>
    <row r="357" spans="1:51" x14ac:dyDescent="0.4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</row>
    <row r="358" spans="1:51" x14ac:dyDescent="0.4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</row>
    <row r="359" spans="1:51" x14ac:dyDescent="0.4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</row>
    <row r="360" spans="1:51" x14ac:dyDescent="0.4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</row>
    <row r="361" spans="1:51" x14ac:dyDescent="0.4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</row>
    <row r="362" spans="1:51" x14ac:dyDescent="0.4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</row>
    <row r="363" spans="1:51" x14ac:dyDescent="0.4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</row>
    <row r="364" spans="1:51" x14ac:dyDescent="0.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</row>
    <row r="365" spans="1:51" x14ac:dyDescent="0.4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</row>
    <row r="366" spans="1:51" x14ac:dyDescent="0.4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</row>
    <row r="367" spans="1:51" x14ac:dyDescent="0.4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</row>
    <row r="368" spans="1:51" x14ac:dyDescent="0.4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</row>
    <row r="369" spans="1:51" x14ac:dyDescent="0.4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</row>
    <row r="370" spans="1:51" x14ac:dyDescent="0.4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</row>
    <row r="371" spans="1:51" x14ac:dyDescent="0.4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</row>
    <row r="372" spans="1:51" x14ac:dyDescent="0.4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</row>
    <row r="373" spans="1:51" x14ac:dyDescent="0.4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</row>
    <row r="374" spans="1:51" x14ac:dyDescent="0.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</row>
    <row r="375" spans="1:51" x14ac:dyDescent="0.4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</row>
    <row r="376" spans="1:51" x14ac:dyDescent="0.4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</row>
    <row r="377" spans="1:51" x14ac:dyDescent="0.4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</row>
    <row r="378" spans="1:51" x14ac:dyDescent="0.4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</row>
    <row r="379" spans="1:51" x14ac:dyDescent="0.4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</row>
    <row r="380" spans="1:51" x14ac:dyDescent="0.4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</row>
    <row r="381" spans="1:51" x14ac:dyDescent="0.4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</row>
    <row r="382" spans="1:51" x14ac:dyDescent="0.4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</row>
    <row r="383" spans="1:51" x14ac:dyDescent="0.4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</row>
    <row r="384" spans="1:51" x14ac:dyDescent="0.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</row>
    <row r="385" spans="1:51" x14ac:dyDescent="0.4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</row>
    <row r="386" spans="1:51" x14ac:dyDescent="0.4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</row>
    <row r="387" spans="1:51" x14ac:dyDescent="0.4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</row>
    <row r="388" spans="1:51" x14ac:dyDescent="0.4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</row>
    <row r="389" spans="1:51" x14ac:dyDescent="0.4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</row>
    <row r="390" spans="1:51" x14ac:dyDescent="0.4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</row>
    <row r="391" spans="1:51" x14ac:dyDescent="0.4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</row>
    <row r="392" spans="1:51" x14ac:dyDescent="0.4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</row>
    <row r="393" spans="1:51" x14ac:dyDescent="0.4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</row>
    <row r="394" spans="1:51" x14ac:dyDescent="0.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</row>
    <row r="395" spans="1:51" x14ac:dyDescent="0.4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</row>
    <row r="396" spans="1:51" x14ac:dyDescent="0.4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</row>
    <row r="397" spans="1:51" x14ac:dyDescent="0.4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</row>
    <row r="398" spans="1:51" x14ac:dyDescent="0.4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</row>
    <row r="399" spans="1:51" x14ac:dyDescent="0.4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</row>
    <row r="400" spans="1:51" x14ac:dyDescent="0.4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</row>
    <row r="401" spans="1:51" x14ac:dyDescent="0.4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</row>
    <row r="402" spans="1:51" x14ac:dyDescent="0.4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</row>
    <row r="403" spans="1:51" x14ac:dyDescent="0.4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</row>
    <row r="404" spans="1:51" x14ac:dyDescent="0.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</row>
    <row r="405" spans="1:51" x14ac:dyDescent="0.4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</row>
    <row r="406" spans="1:51" x14ac:dyDescent="0.4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</row>
    <row r="407" spans="1:51" x14ac:dyDescent="0.4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</row>
    <row r="408" spans="1:51" x14ac:dyDescent="0.4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</row>
    <row r="409" spans="1:51" x14ac:dyDescent="0.4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</row>
    <row r="410" spans="1:51" x14ac:dyDescent="0.4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</row>
    <row r="411" spans="1:51" x14ac:dyDescent="0.4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</row>
    <row r="412" spans="1:51" x14ac:dyDescent="0.4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</row>
    <row r="413" spans="1:51" x14ac:dyDescent="0.4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</row>
    <row r="414" spans="1:51" x14ac:dyDescent="0.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</row>
    <row r="415" spans="1:51" x14ac:dyDescent="0.4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</row>
    <row r="416" spans="1:51" x14ac:dyDescent="0.4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</row>
    <row r="417" spans="1:51" x14ac:dyDescent="0.4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</row>
    <row r="418" spans="1:51" x14ac:dyDescent="0.4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</row>
    <row r="419" spans="1:51" x14ac:dyDescent="0.4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</row>
    <row r="420" spans="1:51" x14ac:dyDescent="0.4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</row>
    <row r="421" spans="1:51" x14ac:dyDescent="0.4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</row>
    <row r="422" spans="1:51" x14ac:dyDescent="0.4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</row>
    <row r="423" spans="1:51" x14ac:dyDescent="0.4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</row>
    <row r="424" spans="1:51" x14ac:dyDescent="0.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</row>
    <row r="425" spans="1:51" x14ac:dyDescent="0.4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</row>
    <row r="426" spans="1:51" x14ac:dyDescent="0.4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</row>
    <row r="427" spans="1:51" x14ac:dyDescent="0.4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</row>
    <row r="428" spans="1:51" x14ac:dyDescent="0.4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</row>
    <row r="429" spans="1:51" x14ac:dyDescent="0.4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</row>
    <row r="430" spans="1:51" x14ac:dyDescent="0.4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</row>
    <row r="431" spans="1:51" x14ac:dyDescent="0.4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</row>
    <row r="432" spans="1:51" x14ac:dyDescent="0.4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</row>
    <row r="433" spans="1:51" x14ac:dyDescent="0.4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</row>
    <row r="434" spans="1:51" x14ac:dyDescent="0.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</row>
    <row r="435" spans="1:51" x14ac:dyDescent="0.4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</row>
    <row r="436" spans="1:51" x14ac:dyDescent="0.4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</row>
    <row r="437" spans="1:51" x14ac:dyDescent="0.4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</row>
    <row r="438" spans="1:51" x14ac:dyDescent="0.4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</row>
    <row r="439" spans="1:51" x14ac:dyDescent="0.4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</row>
    <row r="440" spans="1:51" x14ac:dyDescent="0.4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</row>
    <row r="441" spans="1:51" x14ac:dyDescent="0.4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</row>
    <row r="442" spans="1:51" x14ac:dyDescent="0.4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</row>
    <row r="443" spans="1:51" x14ac:dyDescent="0.4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</row>
    <row r="444" spans="1:51" x14ac:dyDescent="0.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</row>
    <row r="445" spans="1:51" x14ac:dyDescent="0.4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</row>
    <row r="446" spans="1:51" x14ac:dyDescent="0.4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</row>
    <row r="447" spans="1:51" x14ac:dyDescent="0.4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</row>
    <row r="448" spans="1:51" x14ac:dyDescent="0.4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</row>
    <row r="449" spans="1:51" x14ac:dyDescent="0.4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</row>
    <row r="450" spans="1:51" x14ac:dyDescent="0.4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</row>
    <row r="451" spans="1:51" x14ac:dyDescent="0.4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</row>
    <row r="452" spans="1:51" x14ac:dyDescent="0.4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</row>
    <row r="453" spans="1:51" x14ac:dyDescent="0.4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</row>
    <row r="454" spans="1:51" x14ac:dyDescent="0.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</row>
    <row r="455" spans="1:51" x14ac:dyDescent="0.4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</row>
    <row r="456" spans="1:51" x14ac:dyDescent="0.4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</row>
    <row r="457" spans="1:51" x14ac:dyDescent="0.4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</row>
    <row r="458" spans="1:51" x14ac:dyDescent="0.4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</row>
    <row r="459" spans="1:51" x14ac:dyDescent="0.4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</row>
    <row r="460" spans="1:51" x14ac:dyDescent="0.4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</row>
    <row r="461" spans="1:51" x14ac:dyDescent="0.4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</row>
    <row r="462" spans="1:51" x14ac:dyDescent="0.4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</row>
    <row r="463" spans="1:51" x14ac:dyDescent="0.4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</row>
    <row r="464" spans="1:51" x14ac:dyDescent="0.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</row>
    <row r="465" spans="1:21" x14ac:dyDescent="0.4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</row>
    <row r="466" spans="1:21" x14ac:dyDescent="0.4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</row>
    <row r="467" spans="1:21" x14ac:dyDescent="0.4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</row>
    <row r="468" spans="1:21" x14ac:dyDescent="0.4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</row>
    <row r="469" spans="1:21" x14ac:dyDescent="0.4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</row>
    <row r="470" spans="1:21" x14ac:dyDescent="0.4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</row>
    <row r="471" spans="1:21" x14ac:dyDescent="0.4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</row>
    <row r="472" spans="1:21" x14ac:dyDescent="0.4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</row>
    <row r="473" spans="1:21" x14ac:dyDescent="0.4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</row>
    <row r="474" spans="1:21" x14ac:dyDescent="0.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</row>
    <row r="475" spans="1:21" x14ac:dyDescent="0.4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</row>
    <row r="476" spans="1:21" x14ac:dyDescent="0.4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</row>
    <row r="477" spans="1:21" x14ac:dyDescent="0.4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</row>
    <row r="478" spans="1:21" x14ac:dyDescent="0.4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</row>
    <row r="479" spans="1:21" x14ac:dyDescent="0.4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</row>
    <row r="480" spans="1:21" x14ac:dyDescent="0.4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</row>
    <row r="481" spans="1:21" x14ac:dyDescent="0.4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</row>
    <row r="482" spans="1:21" x14ac:dyDescent="0.4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</row>
    <row r="483" spans="1:21" x14ac:dyDescent="0.4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</row>
    <row r="484" spans="1:21" x14ac:dyDescent="0.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</row>
    <row r="485" spans="1:21" x14ac:dyDescent="0.4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</row>
    <row r="486" spans="1:21" x14ac:dyDescent="0.4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</row>
    <row r="487" spans="1:21" x14ac:dyDescent="0.4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</row>
    <row r="488" spans="1:21" x14ac:dyDescent="0.4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</row>
    <row r="489" spans="1:21" x14ac:dyDescent="0.4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</row>
    <row r="490" spans="1:21" x14ac:dyDescent="0.4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</row>
    <row r="491" spans="1:21" x14ac:dyDescent="0.4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</row>
    <row r="492" spans="1:21" x14ac:dyDescent="0.4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</row>
    <row r="493" spans="1:21" x14ac:dyDescent="0.4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</row>
    <row r="494" spans="1:21" x14ac:dyDescent="0.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</row>
    <row r="495" spans="1:21" x14ac:dyDescent="0.4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</row>
    <row r="496" spans="1:21" x14ac:dyDescent="0.4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</row>
    <row r="497" spans="1:21" x14ac:dyDescent="0.4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</row>
    <row r="498" spans="1:21" x14ac:dyDescent="0.4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</row>
    <row r="499" spans="1:21" x14ac:dyDescent="0.4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</row>
    <row r="500" spans="1:21" x14ac:dyDescent="0.4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</row>
    <row r="501" spans="1:21" x14ac:dyDescent="0.4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</row>
    <row r="502" spans="1:21" x14ac:dyDescent="0.4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</row>
    <row r="503" spans="1:21" x14ac:dyDescent="0.4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</row>
    <row r="504" spans="1:21" x14ac:dyDescent="0.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</row>
    <row r="505" spans="1:21" x14ac:dyDescent="0.4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</row>
    <row r="506" spans="1:21" x14ac:dyDescent="0.4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</row>
    <row r="507" spans="1:21" x14ac:dyDescent="0.4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</row>
    <row r="508" spans="1:21" x14ac:dyDescent="0.4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</row>
    <row r="509" spans="1:21" x14ac:dyDescent="0.4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</row>
    <row r="510" spans="1:21" x14ac:dyDescent="0.4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</row>
    <row r="511" spans="1:21" x14ac:dyDescent="0.4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</row>
    <row r="512" spans="1:21" x14ac:dyDescent="0.4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</row>
    <row r="513" spans="1:21" x14ac:dyDescent="0.4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</row>
    <row r="514" spans="1:21" x14ac:dyDescent="0.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</row>
    <row r="515" spans="1:21" x14ac:dyDescent="0.4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</row>
    <row r="516" spans="1:21" x14ac:dyDescent="0.4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</row>
    <row r="517" spans="1:21" x14ac:dyDescent="0.4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</row>
    <row r="518" spans="1:21" x14ac:dyDescent="0.4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</row>
    <row r="519" spans="1:21" x14ac:dyDescent="0.4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</row>
    <row r="520" spans="1:21" x14ac:dyDescent="0.4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</row>
    <row r="521" spans="1:21" x14ac:dyDescent="0.4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</row>
    <row r="522" spans="1:21" x14ac:dyDescent="0.4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</row>
    <row r="523" spans="1:21" x14ac:dyDescent="0.4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</row>
    <row r="524" spans="1:21" x14ac:dyDescent="0.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</row>
    <row r="525" spans="1:21" x14ac:dyDescent="0.4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</row>
    <row r="526" spans="1:21" x14ac:dyDescent="0.4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</row>
    <row r="527" spans="1:21" x14ac:dyDescent="0.4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</row>
    <row r="528" spans="1:21" x14ac:dyDescent="0.4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</row>
    <row r="529" spans="1:21" x14ac:dyDescent="0.4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</row>
  </sheetData>
  <mergeCells count="3">
    <mergeCell ref="C4:T4"/>
    <mergeCell ref="C5:T5"/>
    <mergeCell ref="C3:T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1"/>
  <sheetViews>
    <sheetView workbookViewId="0">
      <selection activeCell="G26" sqref="G26"/>
    </sheetView>
  </sheetViews>
  <sheetFormatPr defaultColWidth="8.85546875" defaultRowHeight="13.15" x14ac:dyDescent="0.4"/>
  <cols>
    <col min="1" max="1" width="30.85546875" customWidth="1"/>
    <col min="2" max="16" width="10.85546875" customWidth="1"/>
  </cols>
  <sheetData>
    <row r="1" spans="1:53" x14ac:dyDescent="0.4">
      <c r="A1" s="23" t="s">
        <v>45</v>
      </c>
      <c r="B1" s="23"/>
      <c r="C1" s="23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31"/>
      <c r="P1" s="9"/>
      <c r="Q1" s="9"/>
      <c r="R1" s="9"/>
      <c r="S1" s="31"/>
      <c r="T1" s="9"/>
      <c r="U1" s="9"/>
      <c r="V1" s="31"/>
    </row>
    <row r="2" spans="1:53" x14ac:dyDescent="0.4">
      <c r="A2" s="23" t="s">
        <v>7</v>
      </c>
      <c r="B2" s="9" t="s">
        <v>1</v>
      </c>
      <c r="C2" s="9" t="s">
        <v>4</v>
      </c>
      <c r="D2" s="9" t="s">
        <v>8</v>
      </c>
      <c r="E2" s="9" t="s">
        <v>12</v>
      </c>
      <c r="F2" s="9" t="s">
        <v>2</v>
      </c>
      <c r="G2" s="9" t="s">
        <v>0</v>
      </c>
      <c r="H2" s="9" t="s">
        <v>13</v>
      </c>
      <c r="I2" s="9" t="s">
        <v>9</v>
      </c>
      <c r="J2" s="9" t="s">
        <v>14</v>
      </c>
      <c r="K2" s="9" t="s">
        <v>15</v>
      </c>
      <c r="L2" s="9" t="s">
        <v>10</v>
      </c>
      <c r="M2" s="9" t="s">
        <v>11</v>
      </c>
      <c r="N2" s="9" t="s">
        <v>3</v>
      </c>
      <c r="O2" s="31"/>
      <c r="P2" s="9" t="s">
        <v>9</v>
      </c>
      <c r="Q2" s="9"/>
      <c r="R2" s="9" t="s">
        <v>5</v>
      </c>
      <c r="S2" s="31"/>
      <c r="T2" s="50" t="s">
        <v>39</v>
      </c>
      <c r="U2" s="50"/>
      <c r="V2" s="57"/>
    </row>
    <row r="3" spans="1:53" x14ac:dyDescent="0.4">
      <c r="A3" s="23" t="s">
        <v>38</v>
      </c>
      <c r="B3" s="9">
        <f>B36-B33</f>
        <v>5.9</v>
      </c>
      <c r="C3" s="16">
        <f>C35-C29</f>
        <v>12.9</v>
      </c>
      <c r="D3" s="34">
        <f>D29-D25</f>
        <v>13.600000000000001</v>
      </c>
      <c r="E3" s="16">
        <f>E34-E29</f>
        <v>4.4000000000000004</v>
      </c>
      <c r="F3" s="9">
        <f>F34-F29</f>
        <v>2</v>
      </c>
      <c r="G3" s="23">
        <f>G37-G26</f>
        <v>3.3000000000000003</v>
      </c>
      <c r="H3" s="16">
        <f>H34-H31</f>
        <v>0.95000000000000018</v>
      </c>
      <c r="I3" s="23">
        <f>I28-I21</f>
        <v>4.5999999999999996</v>
      </c>
      <c r="J3" s="9">
        <f>J35-J31</f>
        <v>2.6999999999999993</v>
      </c>
      <c r="K3" s="23">
        <f>K33-K31</f>
        <v>5</v>
      </c>
      <c r="L3" s="23">
        <f>L20-L13</f>
        <v>11.7</v>
      </c>
      <c r="M3" s="23">
        <f>M29-M24</f>
        <v>7.9</v>
      </c>
      <c r="N3" s="16">
        <f>N33-N32</f>
        <v>2.5</v>
      </c>
      <c r="O3" s="31"/>
      <c r="P3" s="9"/>
      <c r="Q3" s="9"/>
      <c r="R3" s="16">
        <f>R9-R5</f>
        <v>22</v>
      </c>
      <c r="S3" s="56"/>
      <c r="T3" s="30">
        <f>AVERAGE(B3:R3)</f>
        <v>7.1035714285714295</v>
      </c>
      <c r="U3" s="30"/>
      <c r="V3" s="31"/>
    </row>
    <row r="4" spans="1:53" ht="13.5" thickBot="1" x14ac:dyDescent="0.45">
      <c r="A4" s="51" t="s">
        <v>36</v>
      </c>
      <c r="B4" s="52">
        <f>2001-1998</f>
        <v>3</v>
      </c>
      <c r="C4" s="51">
        <f>2000-1994</f>
        <v>6</v>
      </c>
      <c r="D4" s="52">
        <f>1994-1990</f>
        <v>4</v>
      </c>
      <c r="E4" s="52">
        <f>1999-1994</f>
        <v>5</v>
      </c>
      <c r="F4" s="52">
        <f>1999-1994</f>
        <v>5</v>
      </c>
      <c r="G4" s="52">
        <f>2002-1991</f>
        <v>11</v>
      </c>
      <c r="H4" s="52">
        <f>1999-1996</f>
        <v>3</v>
      </c>
      <c r="I4" s="52">
        <f>1993-1986</f>
        <v>7</v>
      </c>
      <c r="J4" s="52">
        <f>2000-1996</f>
        <v>4</v>
      </c>
      <c r="K4" s="52">
        <f>1998-1996</f>
        <v>2</v>
      </c>
      <c r="L4" s="52">
        <f>1985-1978</f>
        <v>7</v>
      </c>
      <c r="M4" s="53">
        <f>1994-1989</f>
        <v>5</v>
      </c>
      <c r="N4" s="52">
        <f>1998-1997</f>
        <v>1</v>
      </c>
      <c r="O4" s="54"/>
      <c r="P4" s="52"/>
      <c r="Q4" s="52"/>
      <c r="R4" s="52">
        <f>1933-1929</f>
        <v>4</v>
      </c>
      <c r="S4" s="54"/>
      <c r="T4" s="55">
        <f>AVERAGE(B4:R4)</f>
        <v>4.7857142857142856</v>
      </c>
      <c r="U4" s="55"/>
      <c r="V4" s="54"/>
    </row>
    <row r="5" spans="1:53" ht="13.5" thickTop="1" x14ac:dyDescent="0.4">
      <c r="A5" s="14">
        <v>1970</v>
      </c>
      <c r="B5" s="9"/>
      <c r="C5" s="9"/>
      <c r="D5" s="24">
        <v>2.6</v>
      </c>
      <c r="E5" s="9"/>
      <c r="F5" s="9"/>
      <c r="G5" s="24">
        <v>1.2</v>
      </c>
      <c r="H5" s="9"/>
      <c r="J5" s="9"/>
      <c r="M5" s="24">
        <v>1.5</v>
      </c>
      <c r="N5" s="9"/>
      <c r="O5" s="6"/>
      <c r="P5" s="33" t="s">
        <v>16</v>
      </c>
      <c r="Q5" s="9">
        <v>1929</v>
      </c>
      <c r="R5" s="32">
        <v>3.2</v>
      </c>
      <c r="S5" s="56"/>
      <c r="T5" s="30"/>
      <c r="U5" s="30"/>
      <c r="V5" s="31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53" x14ac:dyDescent="0.4">
      <c r="A6" s="14">
        <v>1971</v>
      </c>
      <c r="B6" s="9"/>
      <c r="C6" s="9"/>
      <c r="D6" s="24">
        <v>3</v>
      </c>
      <c r="E6" s="9"/>
      <c r="F6" s="9"/>
      <c r="G6" s="24">
        <v>1.2</v>
      </c>
      <c r="H6" s="9"/>
      <c r="J6" s="9"/>
      <c r="M6" s="24">
        <v>2.5</v>
      </c>
      <c r="N6" s="9"/>
      <c r="O6" s="6"/>
      <c r="P6" s="9"/>
      <c r="Q6" s="9">
        <f t="shared" ref="Q6:Q12" si="0">Q5+1</f>
        <v>1930</v>
      </c>
      <c r="R6" s="16">
        <v>8.9</v>
      </c>
      <c r="S6" s="56"/>
      <c r="T6" s="30"/>
      <c r="U6" s="30"/>
      <c r="V6" s="31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</row>
    <row r="7" spans="1:53" x14ac:dyDescent="0.4">
      <c r="A7" s="14">
        <v>1972</v>
      </c>
      <c r="B7" s="9"/>
      <c r="C7" s="9"/>
      <c r="D7" s="24">
        <v>3.3</v>
      </c>
      <c r="E7" s="9"/>
      <c r="F7" s="9"/>
      <c r="G7" s="24">
        <v>1.4</v>
      </c>
      <c r="H7" s="9"/>
      <c r="I7" s="24">
        <v>1.7</v>
      </c>
      <c r="J7" s="9"/>
      <c r="M7" s="24">
        <v>2.7</v>
      </c>
      <c r="N7" s="9"/>
      <c r="O7" s="6"/>
      <c r="P7" s="9"/>
      <c r="Q7" s="9">
        <f t="shared" si="0"/>
        <v>1931</v>
      </c>
      <c r="R7" s="16">
        <v>16.3</v>
      </c>
      <c r="S7" s="56"/>
      <c r="T7" s="30"/>
      <c r="U7" s="30"/>
      <c r="V7" s="31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</row>
    <row r="8" spans="1:53" x14ac:dyDescent="0.4">
      <c r="A8" s="14">
        <v>1973</v>
      </c>
      <c r="B8" s="9"/>
      <c r="C8" s="9"/>
      <c r="D8" s="24">
        <v>3.1</v>
      </c>
      <c r="E8" s="9"/>
      <c r="F8" s="9"/>
      <c r="G8" s="24">
        <v>1.3</v>
      </c>
      <c r="H8" s="9"/>
      <c r="I8" s="24">
        <v>1.6</v>
      </c>
      <c r="J8" s="9"/>
      <c r="M8" s="24">
        <v>2.4</v>
      </c>
      <c r="N8" s="9"/>
      <c r="O8" s="6"/>
      <c r="P8" s="9"/>
      <c r="Q8" s="9">
        <f t="shared" si="0"/>
        <v>1932</v>
      </c>
      <c r="R8" s="16">
        <v>24.1</v>
      </c>
      <c r="S8" s="56"/>
      <c r="T8" s="30"/>
      <c r="U8" s="30"/>
      <c r="V8" s="31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</row>
    <row r="9" spans="1:53" x14ac:dyDescent="0.4">
      <c r="A9" s="14">
        <v>1974</v>
      </c>
      <c r="B9" s="9"/>
      <c r="C9" s="9"/>
      <c r="D9" s="24">
        <v>2.5</v>
      </c>
      <c r="E9" s="9"/>
      <c r="F9" s="9"/>
      <c r="G9" s="24">
        <v>1.4</v>
      </c>
      <c r="H9" s="9"/>
      <c r="I9" s="24">
        <v>1.5</v>
      </c>
      <c r="J9" s="9"/>
      <c r="M9" s="24">
        <v>2</v>
      </c>
      <c r="N9" s="9"/>
      <c r="O9" s="6"/>
      <c r="P9" s="9"/>
      <c r="Q9" s="9">
        <f t="shared" si="0"/>
        <v>1933</v>
      </c>
      <c r="R9" s="22">
        <v>25.2</v>
      </c>
      <c r="S9" s="56"/>
      <c r="T9" s="30"/>
      <c r="U9" s="30"/>
      <c r="V9" s="31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</row>
    <row r="10" spans="1:53" x14ac:dyDescent="0.4">
      <c r="A10" s="14">
        <v>1975</v>
      </c>
      <c r="B10" s="9"/>
      <c r="C10" s="9"/>
      <c r="D10" s="24">
        <v>2.9</v>
      </c>
      <c r="E10" s="9"/>
      <c r="F10" s="9"/>
      <c r="G10" s="24">
        <v>1.9</v>
      </c>
      <c r="H10" s="9"/>
      <c r="I10" s="24">
        <v>2.2999999999999998</v>
      </c>
      <c r="J10" s="9"/>
      <c r="M10" s="24">
        <v>1.6</v>
      </c>
      <c r="N10" s="9"/>
      <c r="O10" s="6"/>
      <c r="P10" s="9"/>
      <c r="Q10" s="9">
        <f t="shared" si="0"/>
        <v>1934</v>
      </c>
      <c r="R10" s="16">
        <v>22</v>
      </c>
      <c r="S10" s="56"/>
      <c r="T10" s="30"/>
      <c r="U10" s="30"/>
      <c r="V10" s="31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</row>
    <row r="11" spans="1:53" x14ac:dyDescent="0.4">
      <c r="A11" s="14">
        <v>1976</v>
      </c>
      <c r="B11" s="9"/>
      <c r="C11" s="9"/>
      <c r="D11" s="24">
        <v>4.5</v>
      </c>
      <c r="E11" s="9"/>
      <c r="F11" s="9"/>
      <c r="G11" s="24">
        <v>2</v>
      </c>
      <c r="H11" s="9"/>
      <c r="I11" s="24">
        <v>1.8</v>
      </c>
      <c r="J11" s="9"/>
      <c r="M11" s="24">
        <v>1.6</v>
      </c>
      <c r="N11" s="9"/>
      <c r="O11" s="6"/>
      <c r="P11" s="9"/>
      <c r="Q11" s="9">
        <f t="shared" si="0"/>
        <v>1935</v>
      </c>
      <c r="R11" s="16">
        <v>20.3</v>
      </c>
      <c r="S11" s="56"/>
      <c r="T11" s="30"/>
      <c r="U11" s="30"/>
      <c r="V11" s="31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</row>
    <row r="12" spans="1:53" x14ac:dyDescent="0.4">
      <c r="A12" s="14">
        <v>1977</v>
      </c>
      <c r="B12" s="9"/>
      <c r="C12" s="9"/>
      <c r="D12" s="24">
        <v>6.6</v>
      </c>
      <c r="E12" s="9"/>
      <c r="F12" s="9"/>
      <c r="G12" s="24">
        <v>2</v>
      </c>
      <c r="H12" s="9"/>
      <c r="I12" s="24">
        <v>1.5</v>
      </c>
      <c r="J12" s="9"/>
      <c r="M12" s="24">
        <v>1.8</v>
      </c>
      <c r="N12" s="9"/>
      <c r="O12" s="6"/>
      <c r="P12" s="9"/>
      <c r="Q12" s="9">
        <f t="shared" si="0"/>
        <v>1936</v>
      </c>
      <c r="R12" s="16">
        <v>17</v>
      </c>
      <c r="S12" s="56"/>
      <c r="T12" s="30"/>
      <c r="U12" s="30"/>
      <c r="V12" s="31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</row>
    <row r="13" spans="1:53" x14ac:dyDescent="0.4">
      <c r="A13" s="14">
        <v>1978</v>
      </c>
      <c r="B13" s="9"/>
      <c r="C13" s="9"/>
      <c r="D13" s="24">
        <v>7.9</v>
      </c>
      <c r="E13" s="9"/>
      <c r="F13" s="9"/>
      <c r="G13" s="24">
        <v>2.2000000000000002</v>
      </c>
      <c r="H13" s="9"/>
      <c r="I13" s="24">
        <v>1.8</v>
      </c>
      <c r="J13" s="9"/>
      <c r="L13" s="29">
        <v>6</v>
      </c>
      <c r="M13" s="24">
        <v>2.2000000000000002</v>
      </c>
      <c r="N13" s="9"/>
      <c r="O13" s="6"/>
      <c r="P13" s="9"/>
      <c r="Q13" s="9"/>
      <c r="R13" s="9"/>
      <c r="S13" s="31"/>
      <c r="T13" s="28"/>
      <c r="U13" s="28"/>
      <c r="V13" s="31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</row>
    <row r="14" spans="1:53" x14ac:dyDescent="0.4">
      <c r="A14" s="14">
        <v>1979</v>
      </c>
      <c r="B14" s="9"/>
      <c r="C14" s="9"/>
      <c r="D14" s="24">
        <v>6.5</v>
      </c>
      <c r="E14" s="9"/>
      <c r="F14" s="9"/>
      <c r="G14" s="24">
        <v>2.1</v>
      </c>
      <c r="H14" s="9"/>
      <c r="I14" s="24">
        <v>2</v>
      </c>
      <c r="J14" s="9"/>
      <c r="L14" s="24">
        <v>7.7</v>
      </c>
      <c r="M14" s="24">
        <v>2.1</v>
      </c>
      <c r="N14" s="9"/>
      <c r="O14" s="6"/>
      <c r="P14" s="9"/>
      <c r="Q14" s="9"/>
      <c r="S14" s="6"/>
      <c r="V14" s="31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</row>
    <row r="15" spans="1:53" x14ac:dyDescent="0.4">
      <c r="A15" s="14">
        <v>1980</v>
      </c>
      <c r="B15" s="9"/>
      <c r="C15" s="9"/>
      <c r="D15" s="24">
        <v>5.3</v>
      </c>
      <c r="E15" s="16">
        <v>3.8</v>
      </c>
      <c r="F15" s="9"/>
      <c r="G15" s="24">
        <v>2</v>
      </c>
      <c r="H15" s="9"/>
      <c r="I15" s="24">
        <v>1.7</v>
      </c>
      <c r="J15" s="9"/>
      <c r="L15" s="24">
        <v>9</v>
      </c>
      <c r="M15" s="24">
        <v>2.1</v>
      </c>
      <c r="N15" s="9"/>
      <c r="O15" s="6"/>
      <c r="P15" s="9"/>
      <c r="Q15" s="9"/>
      <c r="S15" s="6"/>
      <c r="V15" s="31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</row>
    <row r="16" spans="1:53" x14ac:dyDescent="0.4">
      <c r="A16" s="14">
        <v>1981</v>
      </c>
      <c r="B16" s="9"/>
      <c r="C16" s="9"/>
      <c r="D16" s="24">
        <v>5.7</v>
      </c>
      <c r="E16" s="16">
        <v>3.9</v>
      </c>
      <c r="F16" s="9"/>
      <c r="G16" s="24">
        <v>2.2000000000000002</v>
      </c>
      <c r="H16" s="9"/>
      <c r="I16" s="24">
        <v>2</v>
      </c>
      <c r="J16" s="9"/>
      <c r="L16" s="24">
        <v>11</v>
      </c>
      <c r="M16" s="24">
        <v>2.6</v>
      </c>
      <c r="N16" s="9"/>
      <c r="O16" s="6"/>
      <c r="P16" s="9"/>
      <c r="Q16" s="9"/>
      <c r="R16" s="9"/>
      <c r="S16" s="31"/>
      <c r="T16" s="9"/>
      <c r="U16" s="9"/>
      <c r="V16" s="31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</row>
    <row r="17" spans="1:53" x14ac:dyDescent="0.4">
      <c r="A17" s="14">
        <v>1982</v>
      </c>
      <c r="B17" s="9"/>
      <c r="C17" s="9"/>
      <c r="D17" s="24">
        <v>6.1</v>
      </c>
      <c r="E17" s="16">
        <v>3.5219999999999998</v>
      </c>
      <c r="F17" s="9"/>
      <c r="G17" s="24">
        <v>2.4</v>
      </c>
      <c r="H17" s="9"/>
      <c r="I17" s="24">
        <v>2.7</v>
      </c>
      <c r="J17" s="9"/>
      <c r="L17" s="24">
        <v>13</v>
      </c>
      <c r="M17" s="24">
        <v>3.3</v>
      </c>
      <c r="N17" s="9"/>
      <c r="O17" s="6"/>
      <c r="P17" s="9"/>
      <c r="Q17" s="9"/>
      <c r="R17" s="9"/>
      <c r="S17" s="31"/>
      <c r="T17" s="9"/>
      <c r="U17" s="9"/>
      <c r="V17" s="31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</row>
    <row r="18" spans="1:53" x14ac:dyDescent="0.4">
      <c r="A18" s="14">
        <v>1983</v>
      </c>
      <c r="B18" s="9"/>
      <c r="C18" s="9"/>
      <c r="D18" s="24">
        <v>6.1</v>
      </c>
      <c r="E18" s="16">
        <v>4.3499999999999996</v>
      </c>
      <c r="F18" s="9"/>
      <c r="G18" s="24">
        <v>2.7</v>
      </c>
      <c r="H18" s="9"/>
      <c r="I18" s="24">
        <v>3.5</v>
      </c>
      <c r="J18" s="9"/>
      <c r="L18" s="24">
        <v>15.2</v>
      </c>
      <c r="M18" s="24">
        <v>3.7</v>
      </c>
      <c r="N18" s="9"/>
      <c r="O18" s="6"/>
      <c r="P18" s="9"/>
      <c r="Q18" s="9"/>
      <c r="R18" s="9"/>
      <c r="S18" s="31"/>
      <c r="T18" s="9"/>
      <c r="U18" s="9"/>
      <c r="V18" s="31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</row>
    <row r="19" spans="1:53" x14ac:dyDescent="0.4">
      <c r="A19" s="14">
        <v>1984</v>
      </c>
      <c r="B19" s="9"/>
      <c r="C19" s="9" t="s">
        <v>6</v>
      </c>
      <c r="D19" s="24">
        <v>5.9</v>
      </c>
      <c r="E19" s="16">
        <v>3.7</v>
      </c>
      <c r="F19" s="9"/>
      <c r="G19" s="24">
        <v>2.7</v>
      </c>
      <c r="H19" s="9"/>
      <c r="I19" s="24">
        <v>3.2</v>
      </c>
      <c r="J19" s="9"/>
      <c r="L19" s="24">
        <v>16.8</v>
      </c>
      <c r="M19" s="24">
        <v>3.3</v>
      </c>
      <c r="N19" s="9"/>
      <c r="O19" s="6"/>
      <c r="P19" s="9"/>
      <c r="Q19" s="9"/>
      <c r="R19" s="9"/>
      <c r="S19" s="31"/>
      <c r="T19" s="9"/>
      <c r="U19" s="9"/>
      <c r="V19" s="31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</row>
    <row r="20" spans="1:53" x14ac:dyDescent="0.4">
      <c r="A20" s="14">
        <v>1985</v>
      </c>
      <c r="B20" s="9"/>
      <c r="C20" s="9"/>
      <c r="D20" s="24">
        <v>6</v>
      </c>
      <c r="E20" s="16">
        <v>3.0990000000000002</v>
      </c>
      <c r="F20" s="9"/>
      <c r="G20" s="24">
        <v>2.6</v>
      </c>
      <c r="H20" s="9"/>
      <c r="I20" s="24">
        <v>2.6</v>
      </c>
      <c r="J20" s="9"/>
      <c r="L20" s="17">
        <v>17.7</v>
      </c>
      <c r="M20" s="24">
        <v>2.9</v>
      </c>
      <c r="N20" s="16">
        <v>3.7</v>
      </c>
      <c r="O20" s="6"/>
      <c r="P20" s="9"/>
      <c r="Q20" s="9"/>
      <c r="R20" s="9"/>
      <c r="S20" s="31"/>
      <c r="T20" s="9"/>
      <c r="U20" s="9"/>
      <c r="V20" s="31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</row>
    <row r="21" spans="1:53" x14ac:dyDescent="0.4">
      <c r="A21" s="14">
        <v>1986</v>
      </c>
      <c r="B21" s="9"/>
      <c r="C21" s="9"/>
      <c r="D21" s="24">
        <v>6.7</v>
      </c>
      <c r="E21" s="16">
        <v>2.8119999999999998</v>
      </c>
      <c r="F21" s="9"/>
      <c r="G21" s="24">
        <v>2.8</v>
      </c>
      <c r="H21" s="16">
        <v>8.3000000000000007</v>
      </c>
      <c r="I21" s="18">
        <v>2</v>
      </c>
      <c r="J21" s="9"/>
      <c r="L21" s="24">
        <v>17.5</v>
      </c>
      <c r="M21" s="24">
        <v>2.7</v>
      </c>
      <c r="N21" s="16">
        <v>3.5</v>
      </c>
      <c r="O21" s="6"/>
      <c r="P21" s="9"/>
      <c r="Q21" s="9"/>
      <c r="R21" s="9"/>
      <c r="S21" s="31"/>
      <c r="T21" s="9"/>
      <c r="U21" s="9"/>
      <c r="V21" s="31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</row>
    <row r="22" spans="1:53" x14ac:dyDescent="0.4">
      <c r="A22" s="14">
        <v>1987</v>
      </c>
      <c r="B22" s="9"/>
      <c r="C22" s="9"/>
      <c r="D22" s="24">
        <v>4.9000000000000004</v>
      </c>
      <c r="E22" s="16">
        <v>1.9119999999999999</v>
      </c>
      <c r="F22" s="9"/>
      <c r="G22" s="24">
        <v>2.8</v>
      </c>
      <c r="H22" s="16">
        <v>7.3</v>
      </c>
      <c r="I22" s="24">
        <v>2.1</v>
      </c>
      <c r="J22" s="9"/>
      <c r="L22" s="24">
        <v>16.8</v>
      </c>
      <c r="M22" s="24">
        <v>2.2000000000000002</v>
      </c>
      <c r="N22" s="16">
        <v>5.9</v>
      </c>
      <c r="O22" s="6"/>
      <c r="P22" s="9"/>
      <c r="Q22" s="9"/>
      <c r="R22" s="9"/>
      <c r="S22" s="31"/>
      <c r="T22" s="9"/>
      <c r="U22" s="9"/>
      <c r="V22" s="31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</row>
    <row r="23" spans="1:53" x14ac:dyDescent="0.4">
      <c r="A23" s="14">
        <v>1988</v>
      </c>
      <c r="B23" s="9"/>
      <c r="C23" s="9"/>
      <c r="D23" s="24">
        <v>4.2</v>
      </c>
      <c r="E23" s="16">
        <v>1.4</v>
      </c>
      <c r="F23" s="9"/>
      <c r="G23" s="24">
        <v>2.5</v>
      </c>
      <c r="H23" s="16">
        <v>7.2</v>
      </c>
      <c r="I23" s="24">
        <v>3.3</v>
      </c>
      <c r="J23" s="9"/>
      <c r="L23" s="24">
        <v>15.8</v>
      </c>
      <c r="M23" s="24">
        <v>1.8</v>
      </c>
      <c r="N23" s="16">
        <v>3.1</v>
      </c>
      <c r="O23" s="6"/>
      <c r="P23" s="9"/>
      <c r="Q23" s="9"/>
      <c r="R23" s="9"/>
      <c r="S23" s="31"/>
      <c r="T23" s="9"/>
      <c r="U23" s="9"/>
      <c r="V23" s="31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</row>
    <row r="24" spans="1:53" x14ac:dyDescent="0.4">
      <c r="A24" s="14">
        <v>1989</v>
      </c>
      <c r="B24" s="9"/>
      <c r="C24" s="9"/>
      <c r="D24" s="24">
        <v>3.1</v>
      </c>
      <c r="E24" s="16">
        <v>1.1000000000000001</v>
      </c>
      <c r="F24" s="9"/>
      <c r="G24" s="24">
        <v>2.2999999999999998</v>
      </c>
      <c r="H24" s="16">
        <v>6.3</v>
      </c>
      <c r="I24" s="24">
        <v>5.4</v>
      </c>
      <c r="J24" s="9"/>
      <c r="K24" s="24">
        <v>2.6</v>
      </c>
      <c r="L24" s="24">
        <v>13.9</v>
      </c>
      <c r="M24" s="18">
        <v>1.5</v>
      </c>
      <c r="N24" s="16">
        <v>1.4</v>
      </c>
      <c r="O24" s="6"/>
      <c r="P24" s="9"/>
      <c r="Q24" s="9"/>
      <c r="R24" s="9"/>
      <c r="S24" s="31"/>
      <c r="T24" s="9"/>
      <c r="U24" s="9"/>
      <c r="V24" s="31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</row>
    <row r="25" spans="1:53" x14ac:dyDescent="0.4">
      <c r="A25" s="14">
        <v>1990</v>
      </c>
      <c r="B25" s="9"/>
      <c r="C25" s="28"/>
      <c r="D25" s="18">
        <v>3.2</v>
      </c>
      <c r="E25" s="16">
        <v>1.3</v>
      </c>
      <c r="F25" s="9"/>
      <c r="G25" s="24">
        <v>2.1</v>
      </c>
      <c r="H25" s="16">
        <v>5.0999999999999996</v>
      </c>
      <c r="I25" s="24">
        <v>5.8</v>
      </c>
      <c r="J25" s="9"/>
      <c r="K25" s="24">
        <v>2.4</v>
      </c>
      <c r="L25" s="24">
        <v>13</v>
      </c>
      <c r="M25" s="24">
        <v>1.7</v>
      </c>
      <c r="N25" s="16">
        <v>2.2000000000000002</v>
      </c>
      <c r="O25" s="6"/>
      <c r="P25" s="9"/>
      <c r="Q25" s="9"/>
      <c r="R25" s="9"/>
      <c r="S25" s="31"/>
      <c r="T25" s="9"/>
      <c r="U25" s="9"/>
      <c r="V25" s="31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</row>
    <row r="26" spans="1:53" x14ac:dyDescent="0.4">
      <c r="A26" s="14">
        <v>1991</v>
      </c>
      <c r="B26" s="9"/>
      <c r="C26" s="27">
        <v>9.8000000000000007</v>
      </c>
      <c r="D26" s="25">
        <v>6.7</v>
      </c>
      <c r="E26" s="16">
        <v>1.8</v>
      </c>
      <c r="F26" s="9"/>
      <c r="G26" s="18">
        <v>2.1</v>
      </c>
      <c r="H26" s="16">
        <v>4.3</v>
      </c>
      <c r="I26" s="24">
        <v>6</v>
      </c>
      <c r="J26" s="9"/>
      <c r="K26" s="24">
        <v>2.4</v>
      </c>
      <c r="L26" s="24">
        <v>13</v>
      </c>
      <c r="M26" s="24">
        <v>3.1</v>
      </c>
      <c r="N26" s="16">
        <v>2.7</v>
      </c>
      <c r="O26" s="6"/>
      <c r="P26" s="9"/>
      <c r="Q26" s="9"/>
      <c r="R26" s="9"/>
      <c r="S26" s="31"/>
      <c r="T26" s="9"/>
      <c r="U26" s="9"/>
      <c r="V26" s="31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</row>
    <row r="27" spans="1:53" x14ac:dyDescent="0.4">
      <c r="A27" s="14">
        <v>1992</v>
      </c>
      <c r="B27" s="9"/>
      <c r="C27" s="27">
        <v>9.1999999999999993</v>
      </c>
      <c r="D27" s="24">
        <v>11.6</v>
      </c>
      <c r="E27" s="16">
        <v>2</v>
      </c>
      <c r="F27" s="9"/>
      <c r="G27" s="24">
        <v>2.2000000000000002</v>
      </c>
      <c r="H27" s="16">
        <v>3.7</v>
      </c>
      <c r="I27" s="24">
        <v>6.5</v>
      </c>
      <c r="J27" s="9"/>
      <c r="K27" s="24">
        <v>2.5</v>
      </c>
      <c r="L27" s="24">
        <v>14.7</v>
      </c>
      <c r="M27" s="24">
        <v>5.6</v>
      </c>
      <c r="N27" s="16">
        <v>1.4</v>
      </c>
      <c r="O27" s="6"/>
      <c r="P27" s="9"/>
      <c r="Q27" s="9"/>
      <c r="R27" s="9"/>
      <c r="S27" s="31"/>
      <c r="T27" s="9"/>
      <c r="U27" s="9"/>
      <c r="V27" s="31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</row>
    <row r="28" spans="1:53" x14ac:dyDescent="0.4">
      <c r="A28" s="14">
        <v>1993</v>
      </c>
      <c r="B28" s="9"/>
      <c r="C28" s="27">
        <v>7.8</v>
      </c>
      <c r="D28" s="24">
        <v>16.2</v>
      </c>
      <c r="E28" s="16">
        <v>2</v>
      </c>
      <c r="F28" s="9"/>
      <c r="G28" s="24">
        <v>2.5</v>
      </c>
      <c r="H28" s="16">
        <v>3</v>
      </c>
      <c r="I28" s="19">
        <v>6.6</v>
      </c>
      <c r="J28" s="9"/>
      <c r="K28" s="24">
        <v>2.9</v>
      </c>
      <c r="L28" s="24">
        <v>18.3</v>
      </c>
      <c r="M28" s="24">
        <v>9</v>
      </c>
      <c r="N28" s="16">
        <v>1.5</v>
      </c>
      <c r="O28" s="6"/>
      <c r="P28" s="9"/>
      <c r="Q28" s="9"/>
      <c r="R28" s="9"/>
      <c r="S28" s="31"/>
      <c r="T28" s="9"/>
      <c r="U28" s="9"/>
      <c r="V28" s="31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</row>
    <row r="29" spans="1:53" x14ac:dyDescent="0.4">
      <c r="A29" s="14">
        <v>1994</v>
      </c>
      <c r="B29" s="9"/>
      <c r="C29" s="4">
        <v>7.6</v>
      </c>
      <c r="D29" s="17">
        <v>16.8</v>
      </c>
      <c r="E29" s="20">
        <v>1.9</v>
      </c>
      <c r="F29" s="21">
        <v>4.4000000000000004</v>
      </c>
      <c r="G29" s="24">
        <v>2.9</v>
      </c>
      <c r="H29" s="16">
        <v>2.9</v>
      </c>
      <c r="I29" s="24">
        <v>6</v>
      </c>
      <c r="J29" s="9"/>
      <c r="K29" s="24">
        <v>2.5</v>
      </c>
      <c r="L29" s="24">
        <v>19.5</v>
      </c>
      <c r="M29" s="17">
        <v>9.4</v>
      </c>
      <c r="N29" s="16">
        <v>1.3</v>
      </c>
      <c r="O29" s="6"/>
      <c r="P29" s="9"/>
      <c r="Q29" s="9"/>
      <c r="R29" s="9"/>
      <c r="S29" s="31"/>
      <c r="T29" s="9"/>
      <c r="U29" s="9"/>
      <c r="V29" s="31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</row>
    <row r="30" spans="1:53" x14ac:dyDescent="0.4">
      <c r="A30" s="14">
        <v>1995</v>
      </c>
      <c r="B30" s="9"/>
      <c r="C30" s="27">
        <v>8.6999999999999993</v>
      </c>
      <c r="D30" s="24">
        <v>15.1</v>
      </c>
      <c r="E30" s="16">
        <v>3.2</v>
      </c>
      <c r="F30" s="9">
        <v>4.5999999999999996</v>
      </c>
      <c r="G30" s="24">
        <v>3.1</v>
      </c>
      <c r="H30" s="16">
        <v>2.8</v>
      </c>
      <c r="I30" s="24">
        <v>5.4</v>
      </c>
      <c r="J30" s="9"/>
      <c r="K30" s="24">
        <v>2.1</v>
      </c>
      <c r="L30" s="24">
        <v>18.399999999999999</v>
      </c>
      <c r="M30" s="24">
        <v>8.8000000000000007</v>
      </c>
      <c r="N30" s="16">
        <v>1.1000000000000001</v>
      </c>
      <c r="O30" s="6"/>
      <c r="P30" s="9"/>
      <c r="Q30" s="9"/>
      <c r="R30" s="9"/>
      <c r="S30" s="31"/>
      <c r="T30" s="9"/>
      <c r="U30" s="9"/>
      <c r="V30" s="31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</row>
    <row r="31" spans="1:53" x14ac:dyDescent="0.4">
      <c r="A31" s="14">
        <v>1996</v>
      </c>
      <c r="B31" s="9"/>
      <c r="C31" s="27">
        <v>12</v>
      </c>
      <c r="D31" s="24">
        <v>14.9</v>
      </c>
      <c r="E31" s="16">
        <v>2.8</v>
      </c>
      <c r="F31" s="9">
        <v>4.9000000000000004</v>
      </c>
      <c r="G31" s="24">
        <v>3.4</v>
      </c>
      <c r="H31" s="20">
        <v>2.5</v>
      </c>
      <c r="I31" s="24">
        <v>4.8</v>
      </c>
      <c r="J31" s="21">
        <v>7.4</v>
      </c>
      <c r="K31" s="18">
        <v>2</v>
      </c>
      <c r="L31" s="24">
        <v>17.8</v>
      </c>
      <c r="M31" s="24">
        <v>9.6</v>
      </c>
      <c r="N31" s="16">
        <v>1.1000000000000001</v>
      </c>
      <c r="O31" s="6"/>
      <c r="P31" s="9"/>
      <c r="Q31" s="9"/>
      <c r="R31" s="9"/>
      <c r="S31" s="31"/>
      <c r="T31" s="9"/>
      <c r="U31" s="9"/>
      <c r="V31" s="31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</row>
    <row r="32" spans="1:53" x14ac:dyDescent="0.4">
      <c r="A32" s="14">
        <v>1997</v>
      </c>
      <c r="B32" s="9">
        <v>17.3</v>
      </c>
      <c r="C32" s="27">
        <v>12.1</v>
      </c>
      <c r="D32" s="24">
        <v>12.7</v>
      </c>
      <c r="E32" s="30">
        <v>2.2000000000000002</v>
      </c>
      <c r="F32" s="28">
        <v>4.7</v>
      </c>
      <c r="G32" s="24">
        <v>3.4</v>
      </c>
      <c r="H32" s="30">
        <v>2.5</v>
      </c>
      <c r="I32" s="24">
        <v>4</v>
      </c>
      <c r="J32" s="28">
        <v>7.9</v>
      </c>
      <c r="K32" s="24">
        <v>2.6</v>
      </c>
      <c r="L32" s="24">
        <v>16.7</v>
      </c>
      <c r="M32" s="24">
        <v>9.9</v>
      </c>
      <c r="N32" s="32">
        <v>0.9</v>
      </c>
      <c r="O32" s="6"/>
      <c r="P32" s="9"/>
      <c r="Q32" s="9"/>
      <c r="R32" s="9"/>
      <c r="S32" s="31"/>
      <c r="T32" s="9"/>
      <c r="U32" s="9"/>
      <c r="V32" s="31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</row>
    <row r="33" spans="1:53" x14ac:dyDescent="0.4">
      <c r="A33" s="14">
        <v>1998</v>
      </c>
      <c r="B33" s="21">
        <v>12.4</v>
      </c>
      <c r="C33" s="27">
        <v>15</v>
      </c>
      <c r="D33" s="24">
        <v>11.4</v>
      </c>
      <c r="E33" s="16">
        <v>4.4000000000000004</v>
      </c>
      <c r="F33" s="9">
        <v>5.5</v>
      </c>
      <c r="G33" s="24">
        <v>4.0999999999999996</v>
      </c>
      <c r="H33" s="30">
        <v>3.2250000000000001</v>
      </c>
      <c r="I33" s="24">
        <v>3.2</v>
      </c>
      <c r="J33" s="9">
        <v>9.6</v>
      </c>
      <c r="K33" s="17">
        <v>7</v>
      </c>
      <c r="L33" s="24">
        <v>15</v>
      </c>
      <c r="M33" s="24">
        <v>8.1999999999999993</v>
      </c>
      <c r="N33" s="22">
        <v>3.4</v>
      </c>
      <c r="O33" s="6"/>
      <c r="P33" s="9"/>
      <c r="Q33" s="9"/>
      <c r="R33" s="9"/>
      <c r="S33" s="31"/>
      <c r="T33" s="9"/>
      <c r="U33" s="9"/>
      <c r="V33" s="31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</row>
    <row r="34" spans="1:53" x14ac:dyDescent="0.4">
      <c r="A34" s="14">
        <v>1999</v>
      </c>
      <c r="B34" s="9">
        <v>13.8</v>
      </c>
      <c r="C34" s="27">
        <v>20.100000000000001</v>
      </c>
      <c r="D34" s="24">
        <v>10.3</v>
      </c>
      <c r="E34" s="22">
        <v>6.3</v>
      </c>
      <c r="F34" s="15">
        <v>6.4</v>
      </c>
      <c r="G34" s="24">
        <v>4.7</v>
      </c>
      <c r="H34" s="22">
        <v>3.45</v>
      </c>
      <c r="I34" s="24">
        <v>3.2</v>
      </c>
      <c r="J34" s="9">
        <v>9.4</v>
      </c>
      <c r="K34" s="24">
        <v>6.6</v>
      </c>
      <c r="L34" s="24">
        <v>12.5</v>
      </c>
      <c r="M34" s="24">
        <v>6.7</v>
      </c>
      <c r="N34" s="16">
        <v>3</v>
      </c>
      <c r="O34" s="6"/>
      <c r="P34" s="9"/>
      <c r="Q34" s="9"/>
      <c r="R34" s="9"/>
      <c r="S34" s="31"/>
      <c r="T34" s="9"/>
      <c r="U34" s="9"/>
      <c r="V34" s="31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</row>
    <row r="35" spans="1:53" x14ac:dyDescent="0.4">
      <c r="A35" s="14">
        <v>2000</v>
      </c>
      <c r="B35" s="9">
        <v>14.7</v>
      </c>
      <c r="C35" s="3">
        <v>20.5</v>
      </c>
      <c r="D35" s="24">
        <v>9.6</v>
      </c>
      <c r="E35" s="16">
        <v>5.0999999999999996</v>
      </c>
      <c r="F35" s="9">
        <v>6.1</v>
      </c>
      <c r="G35" s="24">
        <v>4.7</v>
      </c>
      <c r="H35" s="16">
        <v>3.1</v>
      </c>
      <c r="I35" s="24">
        <v>3.4</v>
      </c>
      <c r="J35" s="15">
        <v>10.1</v>
      </c>
      <c r="K35" s="24">
        <v>4.4000000000000004</v>
      </c>
      <c r="L35" s="24">
        <v>11.1</v>
      </c>
      <c r="M35" s="24">
        <v>5.6</v>
      </c>
      <c r="N35" s="16">
        <v>2.4</v>
      </c>
      <c r="O35" s="6"/>
      <c r="P35" s="9"/>
      <c r="Q35" s="9"/>
      <c r="R35" s="9"/>
      <c r="S35" s="31"/>
      <c r="T35" s="9"/>
      <c r="U35" s="9"/>
      <c r="V35" s="31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</row>
    <row r="36" spans="1:53" x14ac:dyDescent="0.4">
      <c r="A36" s="14">
        <v>2001</v>
      </c>
      <c r="B36" s="15">
        <v>18.3</v>
      </c>
      <c r="C36" s="9"/>
      <c r="D36" s="24">
        <v>9.1</v>
      </c>
      <c r="E36" s="16">
        <v>4.9000000000000004</v>
      </c>
      <c r="F36" s="9">
        <v>5.5</v>
      </c>
      <c r="G36" s="24">
        <v>5</v>
      </c>
      <c r="H36" s="16">
        <v>3.6749999999999998</v>
      </c>
      <c r="I36" s="24">
        <v>3.6</v>
      </c>
      <c r="J36" s="9">
        <v>9.8000000000000007</v>
      </c>
      <c r="K36" s="24">
        <v>4</v>
      </c>
      <c r="L36" s="24">
        <v>10.4</v>
      </c>
      <c r="M36" s="24">
        <v>4.9000000000000004</v>
      </c>
      <c r="N36" s="16">
        <v>3.3170000000000002</v>
      </c>
      <c r="O36" s="6"/>
      <c r="P36" s="9"/>
      <c r="Q36" s="9"/>
      <c r="R36" s="9"/>
      <c r="S36" s="31"/>
      <c r="T36" s="9"/>
      <c r="U36" s="9"/>
      <c r="V36" s="31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</row>
    <row r="37" spans="1:53" x14ac:dyDescent="0.4">
      <c r="A37" s="14">
        <v>2002</v>
      </c>
      <c r="B37" s="9">
        <v>17.8</v>
      </c>
      <c r="C37" s="9"/>
      <c r="D37" s="24">
        <v>9.1</v>
      </c>
      <c r="E37" s="16">
        <v>7.2</v>
      </c>
      <c r="F37" s="9">
        <v>6.1</v>
      </c>
      <c r="G37" s="17">
        <v>5.4</v>
      </c>
      <c r="H37" s="16">
        <v>3.4750000000000001</v>
      </c>
      <c r="I37" s="24">
        <v>3.9</v>
      </c>
      <c r="J37" s="9">
        <v>10.199999999999999</v>
      </c>
      <c r="K37" s="24">
        <v>3.3</v>
      </c>
      <c r="L37" s="24">
        <v>11.1</v>
      </c>
      <c r="M37" s="24">
        <v>4.9000000000000004</v>
      </c>
      <c r="N37" s="16">
        <v>2.4420000000000002</v>
      </c>
      <c r="O37" s="6"/>
      <c r="P37" s="9"/>
      <c r="Q37" s="9"/>
      <c r="R37" s="9"/>
      <c r="S37" s="31"/>
      <c r="T37" s="9"/>
      <c r="U37" s="9"/>
      <c r="V37" s="31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</row>
    <row r="38" spans="1:53" x14ac:dyDescent="0.4">
      <c r="A38" s="14">
        <v>2003</v>
      </c>
      <c r="B38" s="9">
        <v>14.5</v>
      </c>
      <c r="C38" s="9">
        <v>17.399999999999999</v>
      </c>
      <c r="D38" s="24">
        <v>9.1</v>
      </c>
      <c r="E38" s="16">
        <v>7.9</v>
      </c>
      <c r="F38" s="9">
        <v>5.8</v>
      </c>
      <c r="G38" s="24">
        <v>5.3</v>
      </c>
      <c r="H38" s="16">
        <v>3.6</v>
      </c>
      <c r="I38" s="24">
        <v>4.5</v>
      </c>
      <c r="J38" s="9"/>
      <c r="K38" s="24">
        <v>3.6</v>
      </c>
      <c r="L38" s="24">
        <v>11.1</v>
      </c>
      <c r="M38" s="24">
        <v>5.6</v>
      </c>
      <c r="N38" s="16">
        <v>2.2000000000000002</v>
      </c>
      <c r="O38" s="6"/>
      <c r="P38" s="9"/>
      <c r="Q38" s="9"/>
      <c r="R38" s="9"/>
      <c r="S38" s="31"/>
      <c r="T38" s="9"/>
      <c r="U38" s="9"/>
      <c r="V38" s="31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</row>
    <row r="39" spans="1:53" x14ac:dyDescent="0.4">
      <c r="A39" s="14">
        <v>2004</v>
      </c>
      <c r="B39" s="9">
        <v>12.1</v>
      </c>
      <c r="C39" s="9">
        <v>14.2</v>
      </c>
      <c r="D39" s="24">
        <v>8.8000000000000007</v>
      </c>
      <c r="E39" s="16">
        <v>6.9</v>
      </c>
      <c r="F39" s="9">
        <v>6.5</v>
      </c>
      <c r="G39" s="24">
        <v>4.7</v>
      </c>
      <c r="H39" s="9"/>
      <c r="I39" s="24">
        <v>4.4000000000000004</v>
      </c>
      <c r="J39" s="9">
        <v>10.9</v>
      </c>
      <c r="K39" s="24">
        <v>3.7</v>
      </c>
      <c r="L39" s="24">
        <v>10.6</v>
      </c>
      <c r="M39" s="24">
        <v>6.3</v>
      </c>
      <c r="N39" s="9"/>
      <c r="O39" s="6"/>
      <c r="P39" s="9"/>
      <c r="Q39" s="9"/>
      <c r="R39" s="9"/>
      <c r="S39" s="31"/>
      <c r="T39" s="9"/>
      <c r="U39" s="9"/>
      <c r="V39" s="31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</row>
    <row r="40" spans="1:53" x14ac:dyDescent="0.4">
      <c r="A40" s="14">
        <v>2005</v>
      </c>
      <c r="B40" s="9">
        <v>10.1</v>
      </c>
      <c r="C40" s="9">
        <v>13.6</v>
      </c>
      <c r="D40" s="24">
        <v>8.3000000000000007</v>
      </c>
      <c r="E40" s="16">
        <v>5.7</v>
      </c>
      <c r="F40" s="9"/>
      <c r="G40" s="24">
        <v>4.4000000000000004</v>
      </c>
      <c r="H40" s="9"/>
      <c r="I40" s="24">
        <v>4.5999999999999996</v>
      </c>
      <c r="J40" s="9"/>
      <c r="K40" s="24">
        <v>3.7</v>
      </c>
      <c r="L40" s="24">
        <v>9.1999999999999993</v>
      </c>
      <c r="M40" s="24">
        <v>7.3</v>
      </c>
      <c r="N40" s="9"/>
      <c r="O40" s="6"/>
      <c r="P40" s="9"/>
      <c r="Q40" s="9"/>
      <c r="R40" s="9"/>
      <c r="S40" s="31"/>
      <c r="T40" s="9"/>
      <c r="U40" s="9"/>
      <c r="V40" s="31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</row>
    <row r="41" spans="1:53" x14ac:dyDescent="0.4">
      <c r="A41" s="14">
        <v>2006</v>
      </c>
      <c r="B41" s="9">
        <v>8.6999999999999993</v>
      </c>
      <c r="C41" s="9">
        <v>11.8</v>
      </c>
      <c r="D41" s="24">
        <v>7.7</v>
      </c>
      <c r="E41" s="16">
        <v>4.8250000000000002</v>
      </c>
      <c r="F41" s="9"/>
      <c r="G41" s="24">
        <v>4.0999999999999996</v>
      </c>
      <c r="H41" s="9"/>
      <c r="I41" s="24">
        <v>3.5</v>
      </c>
      <c r="J41" s="9"/>
      <c r="K41" s="24">
        <v>3.5</v>
      </c>
      <c r="L41" s="24">
        <v>8.5</v>
      </c>
      <c r="M41" s="24">
        <v>7</v>
      </c>
      <c r="N41" s="9"/>
      <c r="O41" s="6"/>
      <c r="P41" s="9"/>
      <c r="Q41" s="9"/>
      <c r="R41" s="9"/>
      <c r="S41" s="31"/>
      <c r="T41" s="9"/>
      <c r="U41" s="9"/>
      <c r="V41" s="31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</row>
    <row r="42" spans="1:53" x14ac:dyDescent="0.4">
      <c r="A42" s="14">
        <v>2007</v>
      </c>
      <c r="B42" s="9"/>
      <c r="C42" s="9">
        <v>11.1</v>
      </c>
      <c r="D42" s="26"/>
      <c r="E42" s="16">
        <v>4.08</v>
      </c>
      <c r="F42" s="9"/>
      <c r="G42" s="23"/>
      <c r="H42" s="9"/>
      <c r="I42" s="23"/>
      <c r="J42" s="9"/>
      <c r="K42" s="23"/>
      <c r="L42" s="23"/>
      <c r="M42" s="23"/>
      <c r="N42" s="9"/>
      <c r="O42" s="6"/>
      <c r="P42" s="9"/>
      <c r="Q42" s="9"/>
      <c r="R42" s="9"/>
      <c r="S42" s="31"/>
      <c r="T42" s="9"/>
      <c r="U42" s="9"/>
      <c r="V42" s="31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</row>
    <row r="43" spans="1:53" x14ac:dyDescent="0.4">
      <c r="A43" s="14">
        <v>2008</v>
      </c>
      <c r="B43" s="9"/>
      <c r="C43" s="9">
        <v>10.6</v>
      </c>
      <c r="D43" s="26"/>
      <c r="E43" s="16">
        <v>3.9260000000000002</v>
      </c>
      <c r="F43" s="9"/>
      <c r="G43" s="23"/>
      <c r="H43" s="9"/>
      <c r="I43" s="23"/>
      <c r="J43" s="9"/>
      <c r="K43" s="23"/>
      <c r="L43" s="23"/>
      <c r="M43" s="23"/>
      <c r="N43" s="9"/>
      <c r="O43" s="6"/>
      <c r="P43" s="9"/>
      <c r="Q43" s="9"/>
      <c r="R43" s="9"/>
      <c r="S43" s="31"/>
      <c r="T43" s="9"/>
      <c r="U43" s="9"/>
      <c r="V43" s="31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</row>
    <row r="44" spans="1:53" x14ac:dyDescent="0.4">
      <c r="A44" s="1"/>
      <c r="B44" s="9"/>
      <c r="C44" s="9"/>
      <c r="D44" s="26"/>
      <c r="E44" s="16"/>
      <c r="F44" s="9"/>
      <c r="G44" s="23"/>
      <c r="H44" s="9"/>
      <c r="I44" s="23"/>
      <c r="J44" s="9"/>
      <c r="K44" s="23"/>
      <c r="L44" s="23"/>
      <c r="M44" s="23"/>
      <c r="N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</row>
    <row r="45" spans="1:53" x14ac:dyDescent="0.4">
      <c r="A45" s="67" t="s">
        <v>48</v>
      </c>
      <c r="B45" s="9"/>
      <c r="C45" s="9"/>
      <c r="D45" s="23"/>
      <c r="E45" s="16"/>
      <c r="F45" s="9"/>
      <c r="G45" s="23"/>
      <c r="H45" s="9"/>
      <c r="I45" s="23"/>
      <c r="J45" s="9"/>
      <c r="K45" s="23"/>
      <c r="L45" s="23"/>
      <c r="M45" s="23"/>
      <c r="N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</row>
    <row r="46" spans="1:53" x14ac:dyDescent="0.4">
      <c r="A46" s="2" t="s">
        <v>62</v>
      </c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</row>
    <row r="47" spans="1:53" x14ac:dyDescent="0.4">
      <c r="A47" s="2" t="s">
        <v>63</v>
      </c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</row>
    <row r="48" spans="1:53" x14ac:dyDescent="0.4">
      <c r="A48" s="2" t="s">
        <v>65</v>
      </c>
      <c r="B48" s="9"/>
      <c r="C48" s="9"/>
      <c r="D48" s="23"/>
      <c r="E48" s="9"/>
      <c r="F48" s="9"/>
      <c r="G48" s="23"/>
      <c r="H48" s="9"/>
      <c r="I48" s="23"/>
      <c r="J48" s="9"/>
      <c r="K48" s="23"/>
      <c r="L48" s="23"/>
      <c r="M48" s="23"/>
      <c r="N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</row>
    <row r="49" spans="1:53" x14ac:dyDescent="0.4">
      <c r="A49" s="2" t="s">
        <v>64</v>
      </c>
      <c r="B49" s="9"/>
      <c r="C49" s="9"/>
      <c r="D49" s="23"/>
      <c r="E49" s="9"/>
      <c r="F49" s="9"/>
      <c r="G49" s="23"/>
      <c r="H49" s="9"/>
      <c r="I49" s="23"/>
      <c r="J49" s="9"/>
      <c r="K49" s="23"/>
      <c r="L49" s="23"/>
      <c r="M49" s="23"/>
      <c r="N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</row>
    <row r="50" spans="1:53" x14ac:dyDescent="0.4">
      <c r="A50" s="2" t="s">
        <v>75</v>
      </c>
      <c r="B50" s="9"/>
      <c r="C50" s="9"/>
      <c r="D50" s="23"/>
      <c r="E50" s="9"/>
      <c r="F50" s="9"/>
      <c r="G50" s="23"/>
      <c r="H50" s="9"/>
      <c r="I50" s="23"/>
      <c r="J50" s="9"/>
      <c r="K50" s="23"/>
      <c r="L50" s="23"/>
      <c r="M50" s="23"/>
      <c r="N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</row>
    <row r="51" spans="1:53" x14ac:dyDescent="0.4">
      <c r="A51" s="2" t="s">
        <v>66</v>
      </c>
      <c r="B51" s="9"/>
      <c r="C51" s="9"/>
      <c r="D51" s="23"/>
      <c r="E51" s="9"/>
      <c r="F51" s="9"/>
      <c r="G51" s="23"/>
      <c r="H51" s="9"/>
      <c r="I51" s="23"/>
      <c r="J51" s="9"/>
      <c r="K51" s="23"/>
      <c r="L51" s="23"/>
      <c r="M51" s="23"/>
      <c r="N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</row>
    <row r="52" spans="1:53" x14ac:dyDescent="0.4">
      <c r="A52" s="2" t="s">
        <v>73</v>
      </c>
      <c r="B52" s="9"/>
      <c r="C52" s="9"/>
      <c r="D52" s="23"/>
      <c r="E52" s="9"/>
      <c r="F52" s="9"/>
      <c r="G52" s="23"/>
      <c r="H52" s="9"/>
      <c r="I52" s="23"/>
      <c r="J52" s="9"/>
      <c r="K52" s="23"/>
      <c r="L52" s="23"/>
      <c r="M52" s="23"/>
      <c r="N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</row>
    <row r="53" spans="1:53" x14ac:dyDescent="0.4">
      <c r="A53" s="2" t="s">
        <v>67</v>
      </c>
      <c r="B53" s="9"/>
      <c r="C53" s="9"/>
      <c r="D53" s="23"/>
      <c r="E53" s="9"/>
      <c r="F53" s="9"/>
      <c r="G53" s="23"/>
      <c r="H53" s="9"/>
      <c r="I53" s="23"/>
      <c r="J53" s="9"/>
      <c r="K53" s="23"/>
      <c r="L53" s="23"/>
      <c r="M53" s="23"/>
      <c r="N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</row>
    <row r="54" spans="1:53" x14ac:dyDescent="0.4">
      <c r="A54" s="2" t="s">
        <v>71</v>
      </c>
      <c r="B54" s="9"/>
      <c r="C54" s="9"/>
      <c r="D54" s="23"/>
      <c r="E54" s="9"/>
      <c r="F54" s="9"/>
      <c r="G54" s="23"/>
      <c r="H54" s="9"/>
      <c r="I54" s="23"/>
      <c r="J54" s="9"/>
      <c r="K54" s="23"/>
      <c r="L54" s="23"/>
      <c r="M54" s="23"/>
      <c r="N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</row>
    <row r="55" spans="1:53" x14ac:dyDescent="0.4">
      <c r="A55" s="2" t="s">
        <v>74</v>
      </c>
      <c r="B55" s="9"/>
      <c r="C55" s="9"/>
      <c r="D55" s="23"/>
      <c r="E55" s="9"/>
      <c r="F55" s="9"/>
      <c r="G55" s="23"/>
      <c r="H55" s="9"/>
      <c r="I55" s="23"/>
      <c r="J55" s="9"/>
      <c r="K55" s="23"/>
      <c r="L55" s="23"/>
      <c r="M55" s="23"/>
      <c r="N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</row>
    <row r="56" spans="1:53" x14ac:dyDescent="0.4">
      <c r="A56" s="2" t="s">
        <v>68</v>
      </c>
      <c r="B56" s="9"/>
      <c r="C56" s="9"/>
      <c r="D56" s="23"/>
      <c r="E56" s="9"/>
      <c r="F56" s="9"/>
      <c r="G56" s="23"/>
      <c r="H56" s="9"/>
      <c r="I56" s="23"/>
      <c r="J56" s="9"/>
      <c r="K56" s="23"/>
      <c r="L56" s="23"/>
      <c r="M56" s="23"/>
      <c r="N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</row>
    <row r="57" spans="1:53" x14ac:dyDescent="0.4">
      <c r="A57" s="2" t="s">
        <v>69</v>
      </c>
      <c r="B57" s="9"/>
      <c r="C57" s="9"/>
      <c r="D57" s="23"/>
      <c r="E57" s="23"/>
      <c r="F57" s="23"/>
      <c r="G57" s="23"/>
      <c r="H57" s="9"/>
      <c r="I57" s="23"/>
      <c r="J57" s="9"/>
      <c r="K57" s="23"/>
      <c r="L57" s="23"/>
      <c r="M57" s="23"/>
      <c r="N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</row>
    <row r="58" spans="1:53" x14ac:dyDescent="0.4">
      <c r="A58" s="2" t="s">
        <v>72</v>
      </c>
      <c r="B58" s="9"/>
      <c r="C58" s="9"/>
      <c r="D58" s="23"/>
      <c r="E58" s="23"/>
      <c r="F58" s="23"/>
      <c r="G58" s="23"/>
      <c r="H58" s="9"/>
      <c r="I58" s="23"/>
      <c r="J58" s="9"/>
      <c r="K58" s="23"/>
      <c r="L58" s="23"/>
      <c r="M58" s="23"/>
      <c r="N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</row>
    <row r="59" spans="1:53" x14ac:dyDescent="0.4">
      <c r="A59" s="2" t="s">
        <v>70</v>
      </c>
      <c r="B59" s="9"/>
      <c r="C59" s="9"/>
      <c r="D59" s="23"/>
      <c r="E59" s="23"/>
      <c r="F59" s="23"/>
      <c r="G59" s="23"/>
      <c r="H59" s="9"/>
      <c r="I59" s="23"/>
      <c r="J59" s="9"/>
      <c r="K59" s="23"/>
      <c r="L59" s="23"/>
      <c r="M59" s="23"/>
      <c r="N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</row>
    <row r="60" spans="1:53" x14ac:dyDescent="0.4">
      <c r="B60" s="9"/>
      <c r="C60" s="9"/>
      <c r="D60" s="23"/>
      <c r="E60" s="23"/>
      <c r="F60" s="23"/>
      <c r="G60" s="23"/>
      <c r="H60" s="9"/>
      <c r="I60" s="23"/>
      <c r="J60" s="9"/>
      <c r="K60" s="23"/>
      <c r="L60" s="23"/>
      <c r="M60" s="23"/>
      <c r="N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</row>
    <row r="61" spans="1:53" x14ac:dyDescent="0.4">
      <c r="B61" s="9"/>
      <c r="C61" s="9"/>
      <c r="D61" s="23"/>
      <c r="E61" s="23"/>
      <c r="F61" s="23"/>
      <c r="G61" s="23"/>
      <c r="H61" s="9"/>
      <c r="I61" s="23"/>
      <c r="J61" s="9"/>
      <c r="K61" s="23"/>
      <c r="L61" s="23"/>
      <c r="M61" s="23"/>
      <c r="N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</row>
    <row r="62" spans="1:53" x14ac:dyDescent="0.4">
      <c r="B62" s="9"/>
      <c r="C62" s="9"/>
      <c r="D62" s="23"/>
      <c r="E62" s="23"/>
      <c r="F62" s="23"/>
      <c r="G62" s="23"/>
      <c r="H62" s="9"/>
      <c r="I62" s="23"/>
      <c r="J62" s="9"/>
      <c r="K62" s="23"/>
      <c r="L62" s="23"/>
      <c r="M62" s="23"/>
      <c r="N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</row>
    <row r="63" spans="1:53" x14ac:dyDescent="0.4">
      <c r="B63" s="9"/>
      <c r="C63" s="9"/>
      <c r="D63" s="23"/>
      <c r="E63" s="23"/>
      <c r="F63" s="23"/>
      <c r="G63" s="23"/>
      <c r="H63" s="9"/>
      <c r="I63" s="23"/>
      <c r="J63" s="9"/>
      <c r="K63" s="23"/>
      <c r="L63" s="23"/>
      <c r="M63" s="23"/>
      <c r="N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</row>
    <row r="64" spans="1:53" x14ac:dyDescent="0.4">
      <c r="B64" s="9"/>
      <c r="C64" s="9"/>
      <c r="D64" s="23"/>
      <c r="E64" s="23"/>
      <c r="F64" s="23"/>
      <c r="G64" s="23"/>
      <c r="H64" s="9"/>
      <c r="I64" s="23"/>
      <c r="J64" s="9"/>
      <c r="K64" s="23"/>
      <c r="L64" s="23"/>
      <c r="M64" s="23"/>
      <c r="N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</row>
    <row r="65" spans="2:53" x14ac:dyDescent="0.4">
      <c r="B65" s="9"/>
      <c r="C65" s="9"/>
      <c r="D65" s="23"/>
      <c r="E65" s="23"/>
      <c r="F65" s="23"/>
      <c r="G65" s="23"/>
      <c r="H65" s="9"/>
      <c r="I65" s="23"/>
      <c r="J65" s="9"/>
      <c r="K65" s="23"/>
      <c r="L65" s="23"/>
      <c r="M65" s="23"/>
      <c r="N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</row>
    <row r="66" spans="2:53" x14ac:dyDescent="0.4">
      <c r="B66" s="9"/>
      <c r="C66" s="9"/>
      <c r="D66" s="23"/>
      <c r="E66" s="23"/>
      <c r="F66" s="23"/>
      <c r="G66" s="23"/>
      <c r="H66" s="9"/>
      <c r="I66" s="23"/>
      <c r="J66" s="9"/>
      <c r="K66" s="23"/>
      <c r="L66" s="23"/>
      <c r="M66" s="23"/>
      <c r="N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</row>
    <row r="67" spans="2:53" x14ac:dyDescent="0.4">
      <c r="B67" s="9"/>
      <c r="C67" s="9"/>
      <c r="D67" s="23"/>
      <c r="E67" s="23"/>
      <c r="F67" s="23"/>
      <c r="G67" s="23"/>
      <c r="H67" s="9"/>
      <c r="I67" s="23"/>
      <c r="J67" s="9"/>
      <c r="K67" s="23"/>
      <c r="L67" s="23"/>
      <c r="M67" s="23"/>
      <c r="N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</row>
    <row r="68" spans="2:53" x14ac:dyDescent="0.4">
      <c r="B68" s="9"/>
      <c r="C68" s="9"/>
      <c r="D68" s="23"/>
      <c r="E68" s="23"/>
      <c r="F68" s="23"/>
      <c r="G68" s="23"/>
      <c r="H68" s="9"/>
      <c r="I68" s="23"/>
      <c r="J68" s="9"/>
      <c r="K68" s="23"/>
      <c r="L68" s="23"/>
      <c r="M68" s="23"/>
      <c r="N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</row>
    <row r="69" spans="2:53" x14ac:dyDescent="0.4">
      <c r="B69" s="9"/>
      <c r="C69" s="9"/>
      <c r="D69" s="23"/>
      <c r="E69" s="23"/>
      <c r="F69" s="23"/>
      <c r="G69" s="23"/>
      <c r="H69" s="9"/>
      <c r="I69" s="23"/>
      <c r="J69" s="9"/>
      <c r="K69" s="23"/>
      <c r="L69" s="23"/>
      <c r="M69" s="23"/>
      <c r="N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</row>
    <row r="70" spans="2:53" x14ac:dyDescent="0.4">
      <c r="B70" s="9"/>
      <c r="C70" s="9"/>
      <c r="D70" s="23"/>
      <c r="E70" s="23"/>
      <c r="F70" s="23"/>
      <c r="G70" s="23"/>
      <c r="H70" s="9"/>
      <c r="I70" s="23"/>
      <c r="J70" s="9"/>
      <c r="K70" s="23"/>
      <c r="L70" s="23"/>
      <c r="M70" s="23"/>
      <c r="N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</row>
    <row r="71" spans="2:53" x14ac:dyDescent="0.4">
      <c r="B71" s="9"/>
      <c r="C71" s="9"/>
      <c r="D71" s="23"/>
      <c r="E71" s="23"/>
      <c r="F71" s="23"/>
      <c r="G71" s="23"/>
      <c r="H71" s="9"/>
      <c r="I71" s="23"/>
      <c r="J71" s="9"/>
      <c r="K71" s="23"/>
      <c r="L71" s="23"/>
      <c r="M71" s="23"/>
      <c r="N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</row>
    <row r="72" spans="2:53" x14ac:dyDescent="0.4">
      <c r="B72" s="9"/>
      <c r="C72" s="9"/>
      <c r="D72" s="23"/>
      <c r="E72" s="23"/>
      <c r="F72" s="23"/>
      <c r="G72" s="23"/>
      <c r="H72" s="9"/>
      <c r="I72" s="23"/>
      <c r="J72" s="9"/>
      <c r="K72" s="23"/>
      <c r="L72" s="23"/>
      <c r="M72" s="23"/>
      <c r="N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</row>
    <row r="73" spans="2:53" x14ac:dyDescent="0.4">
      <c r="B73" s="9"/>
      <c r="C73" s="9"/>
      <c r="D73" s="23"/>
      <c r="E73" s="23"/>
      <c r="F73" s="23"/>
      <c r="G73" s="23"/>
      <c r="H73" s="23"/>
      <c r="I73" s="23"/>
      <c r="J73" s="9"/>
      <c r="K73" s="23"/>
      <c r="L73" s="23"/>
      <c r="M73" s="23"/>
      <c r="N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</row>
    <row r="74" spans="2:53" x14ac:dyDescent="0.4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</row>
    <row r="75" spans="2:53" x14ac:dyDescent="0.4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</row>
    <row r="76" spans="2:53" x14ac:dyDescent="0.4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</row>
    <row r="77" spans="2:53" x14ac:dyDescent="0.4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</row>
    <row r="78" spans="2:53" x14ac:dyDescent="0.4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</row>
    <row r="79" spans="2:53" x14ac:dyDescent="0.4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</row>
    <row r="80" spans="2:53" x14ac:dyDescent="0.4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</row>
    <row r="81" spans="2:53" x14ac:dyDescent="0.4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</row>
    <row r="82" spans="2:53" x14ac:dyDescent="0.4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</row>
    <row r="83" spans="2:53" x14ac:dyDescent="0.4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</row>
    <row r="84" spans="2:53" x14ac:dyDescent="0.4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</row>
    <row r="85" spans="2:53" x14ac:dyDescent="0.4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</row>
    <row r="86" spans="2:53" x14ac:dyDescent="0.4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</row>
    <row r="87" spans="2:53" x14ac:dyDescent="0.4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</row>
    <row r="88" spans="2:53" x14ac:dyDescent="0.4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</row>
    <row r="89" spans="2:53" x14ac:dyDescent="0.4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</row>
    <row r="90" spans="2:53" x14ac:dyDescent="0.4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</row>
    <row r="91" spans="2:53" x14ac:dyDescent="0.4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</row>
    <row r="92" spans="2:53" x14ac:dyDescent="0.4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</row>
    <row r="93" spans="2:53" x14ac:dyDescent="0.4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</row>
    <row r="94" spans="2:53" x14ac:dyDescent="0.4"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</row>
    <row r="95" spans="2:53" x14ac:dyDescent="0.4"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</row>
    <row r="96" spans="2:53" x14ac:dyDescent="0.4"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</row>
    <row r="97" spans="4:53" x14ac:dyDescent="0.4"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</row>
    <row r="98" spans="4:53" x14ac:dyDescent="0.4"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</row>
    <row r="99" spans="4:53" x14ac:dyDescent="0.4"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</row>
    <row r="100" spans="4:53" x14ac:dyDescent="0.4"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</row>
    <row r="101" spans="4:53" x14ac:dyDescent="0.4"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Reference</vt:lpstr>
      <vt:lpstr>Crises_dates</vt:lpstr>
      <vt:lpstr>Figure 14.3</vt:lpstr>
      <vt:lpstr>Unemployment_rate</vt:lpstr>
    </vt:vector>
  </TitlesOfParts>
  <Company>mspp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creinhart</dc:creator>
  <cp:lastModifiedBy>Kenneth Rogoff</cp:lastModifiedBy>
  <dcterms:created xsi:type="dcterms:W3CDTF">2008-12-02T16:33:22Z</dcterms:created>
  <dcterms:modified xsi:type="dcterms:W3CDTF">2015-11-20T13:01:32Z</dcterms:modified>
</cp:coreProperties>
</file>